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UPITA\Desktop\CUENTA PUBLICA 2019\A) INFORMACIÓN CONTABLE\"/>
    </mc:Choice>
  </mc:AlternateContent>
  <bookViews>
    <workbookView xWindow="960" yWindow="-120" windowWidth="18360" windowHeight="11040" tabRatio="825" firstSheet="2" activeTab="2"/>
  </bookViews>
  <sheets>
    <sheet name="NOTAS ESTADOFINANCIERO" sheetId="1" r:id="rId1"/>
    <sheet name=" NOTASEDOVARIACIONESHACIENDA" sheetId="2" r:id="rId2"/>
    <sheet name="NOTAS DE GESTION ADMINISTRATIVA" sheetId="6" r:id="rId3"/>
    <sheet name="NOTASEDOACTIVIDADES" sheetId="3" r:id="rId4"/>
    <sheet name="NOTAS DE FLUJO EFECTIVO" sheetId="4" r:id="rId5"/>
    <sheet name="NOTAS MEMORIA" sheetId="5" r:id="rId6"/>
  </sheets>
  <definedNames>
    <definedName name="_Toc399941815" localSheetId="0">'NOTAS ESTADOFINANCIERO'!$C$3</definedName>
    <definedName name="_Toc399941816" localSheetId="1">' NOTASEDOVARIACIONESHACIENDA'!$C$3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9" i="3" l="1"/>
  <c r="G134" i="1" l="1"/>
  <c r="E42" i="3" l="1"/>
  <c r="E82" i="3" l="1"/>
  <c r="G16" i="2" l="1"/>
  <c r="E38" i="3" l="1"/>
  <c r="E26" i="3" l="1"/>
  <c r="F9" i="4" l="1"/>
  <c r="G135" i="1"/>
  <c r="G133" i="1"/>
  <c r="G132" i="1"/>
  <c r="E88" i="3" l="1"/>
  <c r="E90" i="3" l="1"/>
  <c r="E84" i="3"/>
  <c r="E36" i="3"/>
  <c r="G11" i="5" l="1"/>
  <c r="G20" i="5"/>
  <c r="G10" i="5"/>
  <c r="G12" i="5"/>
  <c r="G13" i="5"/>
  <c r="G14" i="5"/>
  <c r="G15" i="5"/>
  <c r="G16" i="5"/>
  <c r="G17" i="5"/>
  <c r="G18" i="5"/>
  <c r="G19" i="5"/>
  <c r="G21" i="5"/>
  <c r="G7" i="5"/>
  <c r="E92" i="3"/>
  <c r="E78" i="3"/>
  <c r="E76" i="3"/>
  <c r="E74" i="3"/>
  <c r="E72" i="3"/>
  <c r="E70" i="3"/>
  <c r="E68" i="3"/>
  <c r="E65" i="3"/>
  <c r="E63" i="3"/>
  <c r="E61" i="3"/>
  <c r="E59" i="3"/>
  <c r="E57" i="3"/>
  <c r="E55" i="3"/>
  <c r="E52" i="3"/>
  <c r="E50" i="3"/>
  <c r="E47" i="3"/>
  <c r="E44" i="3"/>
  <c r="E40" i="3"/>
  <c r="E33" i="3"/>
  <c r="E30" i="3"/>
</calcChain>
</file>

<file path=xl/sharedStrings.xml><?xml version="1.0" encoding="utf-8"?>
<sst xmlns="http://schemas.openxmlformats.org/spreadsheetml/2006/main" count="1003" uniqueCount="537">
  <si>
    <t>Notas al Estado de Situación Financiera</t>
  </si>
  <si>
    <t>1114 INVERSIONES TEMPORALES (HASTA 3 MESES)</t>
  </si>
  <si>
    <t>CUENTA</t>
  </si>
  <si>
    <t>NOMBRE</t>
  </si>
  <si>
    <t>MONTO</t>
  </si>
  <si>
    <t>TIPO</t>
  </si>
  <si>
    <t>MONTO PARCIAL</t>
  </si>
  <si>
    <t>NOTA: ESF-01</t>
  </si>
  <si>
    <t>NO APLICA</t>
  </si>
  <si>
    <t>EL MUNICIPIO NO REFLEJA INVERSIONES TEMPORALES</t>
  </si>
  <si>
    <t>1115 FONDOS C/AFECTACIÓN ESPECÍFICA</t>
  </si>
  <si>
    <t xml:space="preserve">MONTO </t>
  </si>
  <si>
    <t>EL MUNICIPIO NO REFLEJA C/AFECTACION ESPECIFICA</t>
  </si>
  <si>
    <t>1121 INVERSIONES FINANCIERAS DE CORTO PLAZO</t>
  </si>
  <si>
    <t>EL MUNICIPIO NO REFLEJA INVERSIONES FINANCIERAS A CORTO PLAZO</t>
  </si>
  <si>
    <t>1211 INVERSIONES A LARGO PLAZO</t>
  </si>
  <si>
    <t>EL MUNICIPIO NO TIENE INVERSIONES A LARGO PLAZO</t>
  </si>
  <si>
    <t>1124 INGRESOS POR RECUPERAR A CORTO PLAZO</t>
  </si>
  <si>
    <t>NOTA: ESF-02</t>
  </si>
  <si>
    <t xml:space="preserve">    1123 DEUDORES DIVERSOS POR COBRAR A CORTO PLAZO</t>
  </si>
  <si>
    <t>IMPORTE</t>
  </si>
  <si>
    <t>A 90 DÍAS</t>
  </si>
  <si>
    <t>A 180/365 DÍAS</t>
  </si>
  <si>
    <t>NOTA: ESF-03</t>
  </si>
  <si>
    <t>ESTATUS</t>
  </si>
  <si>
    <t>1125 DEUDORES POR ANTICIPOS DE TESORERÍA A CORTO PLAZO</t>
  </si>
  <si>
    <t>1140 INVENTARIOS</t>
  </si>
  <si>
    <t>MÉTODO</t>
  </si>
  <si>
    <t>NOTA: ESF-05</t>
  </si>
  <si>
    <t>EL MUNICIPIO NO REFLEJA CUENTAS DE INVENTARIOS</t>
  </si>
  <si>
    <t>1150 ALMACENES</t>
  </si>
  <si>
    <t>EL MUNICIPIO NO REFLEJA CUENTAS DE ALMACEN EN BALANZA</t>
  </si>
  <si>
    <t>1213 FIDEICOMISOS, MANDATOS Y CONTRATOS ANÁLOGOS</t>
  </si>
  <si>
    <t>CARACTERÍSTICAS</t>
  </si>
  <si>
    <t>NOTA: ESF-06</t>
  </si>
  <si>
    <t>EL MUNICIPIO NO REFLEJA CUENTAS EN ESTA CUENTA</t>
  </si>
  <si>
    <t>1214 PARTICIPACIONES Y APORTACIONES DE CAPITAL</t>
  </si>
  <si>
    <t>EMPRESA/ OPD</t>
  </si>
  <si>
    <t>NOTA: ESF-07</t>
  </si>
  <si>
    <t>EL MUNICIPIO NO REFLEJA APORTACION DE CAPITAL</t>
  </si>
  <si>
    <t>1230 BIENES INMUEBLES Y CONSTRUCCIONES EN PROCESO</t>
  </si>
  <si>
    <t>NOTA: ESF-08</t>
  </si>
  <si>
    <t>SALDO INICIAL</t>
  </si>
  <si>
    <t>SALDO FINAL</t>
  </si>
  <si>
    <t>FLUJO</t>
  </si>
  <si>
    <t>CRITERIO</t>
  </si>
  <si>
    <t>TERRENOS</t>
  </si>
  <si>
    <t>EL MPIO. NO HA TENIDO VARIACION EN ESTA CUENTA</t>
  </si>
  <si>
    <t>EDIFICIOS NO HABITACIONALES</t>
  </si>
  <si>
    <t>1240 BIENES MUEBLES</t>
  </si>
  <si>
    <t>MOBILIARIO Y EQUIPO DE ADMINISTRACION</t>
  </si>
  <si>
    <t>MOBILIARIO Y EQUIPO EDUCACIONAL RECREATIVO</t>
  </si>
  <si>
    <t>VEHICULOS Y EQUIPO DE TRANSPORTE</t>
  </si>
  <si>
    <t>NO SE REFLEJO MOVIMIENTO</t>
  </si>
  <si>
    <t xml:space="preserve">EQUIPO DE DEFENSA Y SEGURIDAD </t>
  </si>
  <si>
    <t>MAQUINARIA, OTROS EQUIPOS Y HERRAMIENTAS</t>
  </si>
  <si>
    <t>COLECCIONES,OBRAS DE ARTE Y OBJETOS VALIOSOS</t>
  </si>
  <si>
    <t>1260 DEPRECIACIÓN Y DETERIORO ACUMULADA DE BIENES</t>
  </si>
  <si>
    <t xml:space="preserve">EL  MUNICIPIO AUN NO REALIZA DEPRECIACION </t>
  </si>
  <si>
    <t>1250 ACTIVOS INTANGIBLES</t>
  </si>
  <si>
    <t>NOTA: ESF-09</t>
  </si>
  <si>
    <t>SOFTWARE</t>
  </si>
  <si>
    <t>LICENCIAS</t>
  </si>
  <si>
    <t>1265 AMORTIZACIÓN ACUMULADA DE BIENES</t>
  </si>
  <si>
    <t>1270 ACTIVOS DIFERIDOS</t>
  </si>
  <si>
    <t>1280 ESTIMACIONES Y DETERIOROS</t>
  </si>
  <si>
    <t>TEXTO LIBRE</t>
  </si>
  <si>
    <t>NOTA: ESF-10</t>
  </si>
  <si>
    <t>NO TENEMOS ESTOS MOVIMIENTOS</t>
  </si>
  <si>
    <t>1290 OTROS ACTIVOS NO CIRCULANTES</t>
  </si>
  <si>
    <t>NOTA: ESF-11</t>
  </si>
  <si>
    <t>2110 Y 2120 CUENTAS Y DOCUMENTOS POR PAGAR</t>
  </si>
  <si>
    <t>NOTA: ESF-12</t>
  </si>
  <si>
    <t>VIGENTE</t>
  </si>
  <si>
    <t>ISR FGP 2016</t>
  </si>
  <si>
    <t>NATURALEZA</t>
  </si>
  <si>
    <t>NOTA: ESF-13</t>
  </si>
  <si>
    <t>EL MUNICIPIO NO REFLEJA ESTOS MOVIMIENTOS</t>
  </si>
  <si>
    <t>2160 FONDOS Y BIENES DE TERCEROS EN A CP</t>
  </si>
  <si>
    <t>2240 PASIVO DIFERIDO A LARGO PLAZO</t>
  </si>
  <si>
    <t>2199 OTROS PASIVOS CIRCULANTES</t>
  </si>
  <si>
    <t>NOTA: ESF-14</t>
  </si>
  <si>
    <t>Notas al Estado de Variaciones en la Hacienda Pública/Patrimonio</t>
  </si>
  <si>
    <t>3100 HACIENDA PÚBLICA/PATRIMONIO CONTRIBUIDO</t>
  </si>
  <si>
    <t>NOTA: VHP-01</t>
  </si>
  <si>
    <t>MODIFICACIÓN</t>
  </si>
  <si>
    <t>3200 HACIENDA PÚBLICA/PATRIMONIO GENERADO</t>
  </si>
  <si>
    <t>NOTA: VHP-02</t>
  </si>
  <si>
    <t>RESULTADO EJERCICIOS ANTERIORES</t>
  </si>
  <si>
    <t>ACREEDORA</t>
  </si>
  <si>
    <t>Notas al Estado de Actividades</t>
  </si>
  <si>
    <t>4100 Y 4200 INGRESOS</t>
  </si>
  <si>
    <t>NOTA: ERA-01</t>
  </si>
  <si>
    <t>IMPUESTO SOBRE EL PATRIMONIO</t>
  </si>
  <si>
    <t>TRIMESTRAL</t>
  </si>
  <si>
    <t>ACCESORIOS DE IMPUESTOS</t>
  </si>
  <si>
    <t>RECARGOS  Y REZAGOS</t>
  </si>
  <si>
    <t>DERECHOS POR PRESTACION DE SERVICIOS</t>
  </si>
  <si>
    <t>INGRESOS POR REGISTRO FAMILIAR, TARGETAS</t>
  </si>
  <si>
    <t>PRODUCTOS DERIVADOS DEL USO Y APROVECHAMIENTO DE BIENES NO SUJETOS A REGIMEN DE DOMINIO PUBLICO</t>
  </si>
  <si>
    <t>PARTICIPACIONES</t>
  </si>
  <si>
    <t>INGRESOS POR FG,FFM,FOFYR, IEPS,INVFGASDIESEL,ISAN, COMPISAN,FOCOM, ISR</t>
  </si>
  <si>
    <t>APORTACIONES</t>
  </si>
  <si>
    <t>FAFM Y FAISM</t>
  </si>
  <si>
    <t>4300 OTROS INGRESOS Y BENEFICIOS</t>
  </si>
  <si>
    <t>NOTA: ERA-02</t>
  </si>
  <si>
    <t>5000 GASTOS Y OTRAS PÉRDIDAS</t>
  </si>
  <si>
    <t>NOTA: ERA-03</t>
  </si>
  <si>
    <t>% GASTO</t>
  </si>
  <si>
    <t>EXPLICACIÓN</t>
  </si>
  <si>
    <t>REMUNERACION AL PERSONAL DE CARÁCTER PERMANENTE</t>
  </si>
  <si>
    <t>SUELDOS DE CARÁCTER PERMANENTE</t>
  </si>
  <si>
    <t>REMUNERACION AL PERSONAL  DE CARÁCTER TRANSITORIO</t>
  </si>
  <si>
    <t>PERSONAL EVENTUAL</t>
  </si>
  <si>
    <t xml:space="preserve">REMUNERACIONES ADICIONALES Y </t>
  </si>
  <si>
    <t>REMUNERACIONES MAYORIA</t>
  </si>
  <si>
    <t>ESPECIALES</t>
  </si>
  <si>
    <t>SINDICALIZADOS</t>
  </si>
  <si>
    <t>OTRAS PRESTACIONES SOCIALES</t>
  </si>
  <si>
    <t>REMUNEACIONES MAYORIA</t>
  </si>
  <si>
    <t>Y ECONOMICAS</t>
  </si>
  <si>
    <t>MATERIALES DE ADMINISTRACION, EMISION DE DOCUMENTOS Y ARTÍCULOS OFICIALES</t>
  </si>
  <si>
    <t>MATERIAL DE ADMINISTRACION</t>
  </si>
  <si>
    <t>ALIMENTOS Y UTENCILIOS</t>
  </si>
  <si>
    <t>ALIMENTACION A PERSONAL</t>
  </si>
  <si>
    <t>MATERIALES Y ARTICULOS DE CONSTRUCCION</t>
  </si>
  <si>
    <t xml:space="preserve">MATERIALES Y ARTICULOS </t>
  </si>
  <si>
    <t>Y REPARACIONES</t>
  </si>
  <si>
    <t>DE CONSTRUCCION</t>
  </si>
  <si>
    <t>PRODUCTOS QUIMICOS, FARMACEUTICOS</t>
  </si>
  <si>
    <t>PRODUCTOS QUIMICOS</t>
  </si>
  <si>
    <t>Y DE LABORATORIO</t>
  </si>
  <si>
    <t>COMBUSTIBLES Y LUBRICANTES Y ADITIVOS</t>
  </si>
  <si>
    <t>COMBUSTIBLES Y LUBRICANTES</t>
  </si>
  <si>
    <t>VESTUARIO, BLANCOS, PRENDAS DE PROTECCION</t>
  </si>
  <si>
    <t xml:space="preserve">VESTUARIO DE PERSONAL </t>
  </si>
  <si>
    <t>Y ART. DEPORTIVOS</t>
  </si>
  <si>
    <t>SINDICALIZADO Y SEGURIDAD</t>
  </si>
  <si>
    <t>HERRAMIENTAS, REFACCIONES Y ACCESORIOS MENORES</t>
  </si>
  <si>
    <t>HERRAMIENTAS Y REFACCIONES</t>
  </si>
  <si>
    <t>DE OFICIALIA MAYOR</t>
  </si>
  <si>
    <t>SERVICIOS BASICOS</t>
  </si>
  <si>
    <t>ENERGIA ELECTRICA Y TELEFONO</t>
  </si>
  <si>
    <t>SERVICIO DE ARRENDAMIENTOS</t>
  </si>
  <si>
    <t>ARRENDAMIENTO DE SILLAS, OTROS</t>
  </si>
  <si>
    <t>SERVICIOS PROFESIONALES, CIENTIFICOS Y TECNICOS Y OTROS SERVICIOS</t>
  </si>
  <si>
    <t>OTROS SERVICIOS</t>
  </si>
  <si>
    <t>SERVICIOS FINANCIEROS, BANCARIOS Y COMERCIALES</t>
  </si>
  <si>
    <t>SERV. FINANCIEROS BANCARIOS</t>
  </si>
  <si>
    <t>SERVICIO DE INSTALACION, REPARACION MANTENIMIENTO</t>
  </si>
  <si>
    <t>MANTENIMIENTO INSTALACION</t>
  </si>
  <si>
    <t>Y CONSERVACION</t>
  </si>
  <si>
    <t>REPARACION</t>
  </si>
  <si>
    <t>SERVICIO DE COMUNICACIÓN SOCIAL Y PUBLICIDAD</t>
  </si>
  <si>
    <t>PRENSA Y PUBLICIDAD</t>
  </si>
  <si>
    <t>SERVICIO DE TRASLADO Y VIATICOS</t>
  </si>
  <si>
    <t>VIATICOS</t>
  </si>
  <si>
    <t>SERVICIOS OFICIALES</t>
  </si>
  <si>
    <t>OTROS SERVICIOS GENERALES</t>
  </si>
  <si>
    <t>OTROS SERVICIOS GRALES</t>
  </si>
  <si>
    <t>ASIGNACIONES AL SECTOR PUBLICO</t>
  </si>
  <si>
    <t>TRANSFERENICAS DIF Y COMAAL</t>
  </si>
  <si>
    <t xml:space="preserve">AYUDA SOCIALES </t>
  </si>
  <si>
    <t>AYUDA A LA COMUNIDAD</t>
  </si>
  <si>
    <t>INTERESES DE LA DEUDA PUBLICA INTERNA</t>
  </si>
  <si>
    <t xml:space="preserve">INTERESES DE LA DEUDA </t>
  </si>
  <si>
    <t>Notas al Estado de Flujos de Efectivo</t>
  </si>
  <si>
    <t>1110 FLUJO DE EFECTIVO</t>
  </si>
  <si>
    <t>NOTA: EFE-01</t>
  </si>
  <si>
    <t>BANCOS TESORERIA</t>
  </si>
  <si>
    <t>1210, 1230, 1240 Y 1250 INVERSIONES, ADQ. BIENES MUEBLES, INMUEBLES E INTANGIBLES</t>
  </si>
  <si>
    <t>% SUB</t>
  </si>
  <si>
    <t>NOTA: EFE-02</t>
  </si>
  <si>
    <t>CONSTRUCCIONES EN PROCESO EN BIENES DE DOMINIO PUBLICO</t>
  </si>
  <si>
    <t>Notas de Memoria</t>
  </si>
  <si>
    <t>A) Contables:</t>
  </si>
  <si>
    <t>CAMBIOS POR ERRORES CONTABLES</t>
  </si>
  <si>
    <t>B) Presupuestales:</t>
  </si>
  <si>
    <t>LEY INGRESOS ESTIMADA</t>
  </si>
  <si>
    <t>LEY DE INGRESOS POR EJECUTAR</t>
  </si>
  <si>
    <t>MODIFICACIONES A LA LEY DE INGRESOS ESTIMADA</t>
  </si>
  <si>
    <t>LEY DE INGRESOS DEVENGADA</t>
  </si>
  <si>
    <t>LEY DE INGRESOS RECAUDADA</t>
  </si>
  <si>
    <t>PRESUPUESTO DE EGRESOS APROBADO</t>
  </si>
  <si>
    <t>PRESUPUESTO EGRESOS POR EJERCER</t>
  </si>
  <si>
    <t>PRESUPUESTO DE EGRESOS MODIFICADO</t>
  </si>
  <si>
    <t>PRESUPUESTO DE EGRESOS COMPROMETIDO</t>
  </si>
  <si>
    <t>PRESUPUESTO DE EGRESOS DEVENGADO</t>
  </si>
  <si>
    <t>PRESUPUESTO DE EGRESOS EJERCIDO</t>
  </si>
  <si>
    <t>PRESUPUESTO DE EGRESOS PAGADO</t>
  </si>
  <si>
    <t>PAGO DE ESTIMULOS A SERVIDORES PUBLICOS</t>
  </si>
  <si>
    <t>AYUDA SOCIALES A INSTITUCIONES</t>
  </si>
  <si>
    <t>APOYO A LA EDUCACION</t>
  </si>
  <si>
    <t>CONSTRUCCION EN BIENES NO CAPITALIZABLE</t>
  </si>
  <si>
    <t xml:space="preserve">JUBILACIONES </t>
  </si>
  <si>
    <t>JUBILACIONES</t>
  </si>
  <si>
    <t>REFLEJA LOS IMPUESTOS SOBRE INGRESOS</t>
  </si>
  <si>
    <t>ARRENDAMIENTO DE AUDITORIO Y  MAQUINARIA</t>
  </si>
  <si>
    <t>1124-01-007</t>
  </si>
  <si>
    <t>ACTIVO</t>
  </si>
  <si>
    <t>MUNICIPIO DE EMILIANO ZAPATA</t>
  </si>
  <si>
    <t>1123-01-01-01</t>
  </si>
  <si>
    <t>FGP 2016</t>
  </si>
  <si>
    <t>1123-01-02-01</t>
  </si>
  <si>
    <t>FFM 2017</t>
  </si>
  <si>
    <t>1123-01-02-02</t>
  </si>
  <si>
    <t>LOPEZ RAMIREZ MARIA TRINIDAD</t>
  </si>
  <si>
    <t>1123-02-01-01</t>
  </si>
  <si>
    <t>FAISM 2015</t>
  </si>
  <si>
    <t>1123-02-02-01</t>
  </si>
  <si>
    <t>FORTAMUN 2016</t>
  </si>
  <si>
    <t>1123-02-02-02</t>
  </si>
  <si>
    <t>FFM 2016</t>
  </si>
  <si>
    <t>1123-02-02-03</t>
  </si>
  <si>
    <t>FOFYR 2016</t>
  </si>
  <si>
    <t>1123-02-02-04</t>
  </si>
  <si>
    <t>REPO 2016</t>
  </si>
  <si>
    <t>FGP 2017</t>
  </si>
  <si>
    <t>1123-02-03-02</t>
  </si>
  <si>
    <t>FORTAMUN 2017</t>
  </si>
  <si>
    <t>FOFYR 2017</t>
  </si>
  <si>
    <t>1123-02-04-01</t>
  </si>
  <si>
    <t>FFM 2018</t>
  </si>
  <si>
    <t>1123-02-04-03</t>
  </si>
  <si>
    <t>FOFYR 2018</t>
  </si>
  <si>
    <t>1123-02-04-04</t>
  </si>
  <si>
    <t>ISAN 2018</t>
  </si>
  <si>
    <t>1123-02-04-05</t>
  </si>
  <si>
    <t>IEPS GAS 2018</t>
  </si>
  <si>
    <t>1123-02-04-06</t>
  </si>
  <si>
    <t>IEPS TAB 2018</t>
  </si>
  <si>
    <t>1123-02-04-07</t>
  </si>
  <si>
    <t>CISAN 2018</t>
  </si>
  <si>
    <t>1123-03-01-01</t>
  </si>
  <si>
    <t>1123-03-02-01</t>
  </si>
  <si>
    <t>1123-03-03-01</t>
  </si>
  <si>
    <t>REPO 2015</t>
  </si>
  <si>
    <t>1123-03-03-02</t>
  </si>
  <si>
    <t>1123-03-03-03</t>
  </si>
  <si>
    <t>1123-03-04-01</t>
  </si>
  <si>
    <t>1123-03-04-02</t>
  </si>
  <si>
    <t>1123-03-04-03</t>
  </si>
  <si>
    <t>1123-03-04-04</t>
  </si>
  <si>
    <t>1123-03-04-05</t>
  </si>
  <si>
    <t>1123-03-04-06</t>
  </si>
  <si>
    <t>1123-03-05-01</t>
  </si>
  <si>
    <t>1123-03-05-02</t>
  </si>
  <si>
    <t>1123-03-05-03</t>
  </si>
  <si>
    <t>1123-03-05-04</t>
  </si>
  <si>
    <t>1123-04-01-01</t>
  </si>
  <si>
    <t>1123-04-01-02</t>
  </si>
  <si>
    <t>FEDERICO CANSECO JUAREZ</t>
  </si>
  <si>
    <t>1123-04-02-01</t>
  </si>
  <si>
    <t>IEPS GAS 2017</t>
  </si>
  <si>
    <t>1123-04-02-02</t>
  </si>
  <si>
    <t>ISAN 2017</t>
  </si>
  <si>
    <t>1123-04-02-03</t>
  </si>
  <si>
    <t>IEPS TAB 2017</t>
  </si>
  <si>
    <t>1123-04-02-04</t>
  </si>
  <si>
    <t>1123-05-01-01</t>
  </si>
  <si>
    <t>1123-05-01-02</t>
  </si>
  <si>
    <t>1123-05-02-01</t>
  </si>
  <si>
    <t>1123-06-01-01</t>
  </si>
  <si>
    <t>1123-07-01-01</t>
  </si>
  <si>
    <t>1123-07-01-02</t>
  </si>
  <si>
    <t>1123-07-01-03</t>
  </si>
  <si>
    <t>1123-07-01-04</t>
  </si>
  <si>
    <t>1123-07-01-05</t>
  </si>
  <si>
    <t>1123-07-02-02</t>
  </si>
  <si>
    <t>1123-07-02-03</t>
  </si>
  <si>
    <t>REPO 2017</t>
  </si>
  <si>
    <t>1123-08-01-01</t>
  </si>
  <si>
    <t>FEDERICO ARCE SANTANDER</t>
  </si>
  <si>
    <t>1123-08-02-01</t>
  </si>
  <si>
    <t>FAIMS 2015</t>
  </si>
  <si>
    <t>1123-09-01-01</t>
  </si>
  <si>
    <t>1123-10-01</t>
  </si>
  <si>
    <t>EQUIPO INSTRUMENTAL MEDICO Y DE LABORATORIO</t>
  </si>
  <si>
    <t>2117-71-01-01</t>
  </si>
  <si>
    <t>2117-71-01-04</t>
  </si>
  <si>
    <t>ISR FGP 2018</t>
  </si>
  <si>
    <t>2117-71-02-01</t>
  </si>
  <si>
    <t>ISR FFM 2016</t>
  </si>
  <si>
    <t>2117-71-02-05</t>
  </si>
  <si>
    <t>ISR FFM 2018</t>
  </si>
  <si>
    <t>2117-71-03-01</t>
  </si>
  <si>
    <t>ISR FORTAMUN 2016</t>
  </si>
  <si>
    <t>2117-71-03-03</t>
  </si>
  <si>
    <t>ISR FORTAMUN 2018</t>
  </si>
  <si>
    <t>2117-71-10-01-02-01</t>
  </si>
  <si>
    <t>2014/FAISM021002</t>
  </si>
  <si>
    <t>2117-71-10-01-02-02</t>
  </si>
  <si>
    <t>2014/FAISM021003</t>
  </si>
  <si>
    <t>2117-71-10-01-02-03</t>
  </si>
  <si>
    <t>CONSTRUCCION DE AULA</t>
  </si>
  <si>
    <t>2117-71-10-01-03-01</t>
  </si>
  <si>
    <t>2015/FAISM021001</t>
  </si>
  <si>
    <t>2117-71-10-01-03-02</t>
  </si>
  <si>
    <t>2015/FAISM021002</t>
  </si>
  <si>
    <t>2117-71-10-01-03-03</t>
  </si>
  <si>
    <t>2015/FAISM021005 AMPL RED</t>
  </si>
  <si>
    <t>2117-71-10-01-03-04</t>
  </si>
  <si>
    <t>TECHO FIRME STA BARBARA</t>
  </si>
  <si>
    <t>2117-71-10-01-03-05</t>
  </si>
  <si>
    <t>TECHO FIRME ZAPATA</t>
  </si>
  <si>
    <t>2117-71-10-01-03-06</t>
  </si>
  <si>
    <t>2015/FAISM021008</t>
  </si>
  <si>
    <t>2117-71-10-01-04-01</t>
  </si>
  <si>
    <t>2016/FAISM021008</t>
  </si>
  <si>
    <t>2117-71-10-01-04-02</t>
  </si>
  <si>
    <t>2016/FAISM021001</t>
  </si>
  <si>
    <t>2117-71-10-01-05-02</t>
  </si>
  <si>
    <t>2017/FAISM021005</t>
  </si>
  <si>
    <t>2117-71-10-01-05-07</t>
  </si>
  <si>
    <t>2017/FAISM021013</t>
  </si>
  <si>
    <t>2117-71-10-01-06-01</t>
  </si>
  <si>
    <t>PAVIMENTACION STA</t>
  </si>
  <si>
    <t>2117-71-10-01-06-02</t>
  </si>
  <si>
    <t>TECHADO DE ESC. PRIM.</t>
  </si>
  <si>
    <t>2117-71-10-02-01-01</t>
  </si>
  <si>
    <t>JN BARTOLO DE MEDINA</t>
  </si>
  <si>
    <t>2119-01-01-01</t>
  </si>
  <si>
    <t>2119-01-01-02</t>
  </si>
  <si>
    <t>FAISM 2014</t>
  </si>
  <si>
    <t>2119-01-02-01</t>
  </si>
  <si>
    <t>2119-01-02-02</t>
  </si>
  <si>
    <t>FAISM 2016</t>
  </si>
  <si>
    <t>2119-01-02-03</t>
  </si>
  <si>
    <t>2119-01-03-01</t>
  </si>
  <si>
    <t>2119-02-01-01</t>
  </si>
  <si>
    <t>2119-02-01-02</t>
  </si>
  <si>
    <t>2119-02-01-03</t>
  </si>
  <si>
    <t>FFM</t>
  </si>
  <si>
    <t>2119-02-02-02</t>
  </si>
  <si>
    <t>2119-03-01-01</t>
  </si>
  <si>
    <t>2119-03-01-02</t>
  </si>
  <si>
    <t>FAISM 2012</t>
  </si>
  <si>
    <t>2119-03-01-03</t>
  </si>
  <si>
    <t>FAISM 2013</t>
  </si>
  <si>
    <t>2119-03-01-04</t>
  </si>
  <si>
    <t>2119-03-01-05</t>
  </si>
  <si>
    <t>FOPEDEP 2015</t>
  </si>
  <si>
    <t>2119-03-01-06</t>
  </si>
  <si>
    <t>T. RAMO 22</t>
  </si>
  <si>
    <t>2119-03-01-07</t>
  </si>
  <si>
    <t>FGP 2015</t>
  </si>
  <si>
    <t>2119-04-01-01</t>
  </si>
  <si>
    <t>FAIP 2015</t>
  </si>
  <si>
    <t>2119-04-01-02</t>
  </si>
  <si>
    <t>2119-04-01-03</t>
  </si>
  <si>
    <t>2119-04-01-04</t>
  </si>
  <si>
    <t>2119-04-02-01</t>
  </si>
  <si>
    <t>2119-05-01-01</t>
  </si>
  <si>
    <t>2119-05-01-02</t>
  </si>
  <si>
    <t>2119-05-01-03</t>
  </si>
  <si>
    <t>2119-05-01-04</t>
  </si>
  <si>
    <t>2119-06-01-01</t>
  </si>
  <si>
    <t>2119-06-01-02</t>
  </si>
  <si>
    <t>2119-06-01-03</t>
  </si>
  <si>
    <t>2119-06-02-02</t>
  </si>
  <si>
    <t>CARACTERISTICAS</t>
  </si>
  <si>
    <t>2119-06-02-05</t>
  </si>
  <si>
    <t>2119-06-02-06</t>
  </si>
  <si>
    <t>2119-06-02-08</t>
  </si>
  <si>
    <t>2119-07-01</t>
  </si>
  <si>
    <t>2119-08-01-01</t>
  </si>
  <si>
    <t>2119-09-01-01</t>
  </si>
  <si>
    <t>INGRESOS FINANCIEROS</t>
  </si>
  <si>
    <t>BECAS</t>
  </si>
  <si>
    <t>NO HAY VARIACION</t>
  </si>
  <si>
    <t>3130-01</t>
  </si>
  <si>
    <t>PATRIMONIO MUNICIPAL</t>
  </si>
  <si>
    <t>AHORRO/DESAHORRO</t>
  </si>
  <si>
    <t>NOTAS DE GESTION ADMINISTRATIVA</t>
  </si>
  <si>
    <t>El objetivo del presente documento es la revelación del contexto y de los aspectos económicos financieros más relevantes que influyeron en las decisiones del periodo,  y que deberán ser considerados para la mayor compresión de los estados financieros y sus particulares.</t>
  </si>
  <si>
    <t xml:space="preserve">El entorno macroeconómico previsto para el ejercicio actual está sujeto a riesgos que podrían alterar las trayectorias estimadas, según especialistas en economía del sector privado de México se considera que los principales factores del entorno que podrían obstaculizar el crecimiento económico de México, en orden de importancia son: la debilidad del mercado externo y la economía mundial, la política fiscal, los problemas de inseguridad pública y la debilidad en el mercado interno. </t>
  </si>
  <si>
    <t>4.- Organización y objeto social</t>
  </si>
  <si>
    <t>5.- Bases de Preparación de los Estados Financieros.</t>
  </si>
  <si>
    <t>a) Los presentes estados contables se encuentran expresados en moneda nacional y han sido elaborados de conformidad con las disposiciones de la Ley General de Contabilidad Gubernamental así como de los documentos emitidos por el Consejo Nacional de Armonización Contable (CONAC), y que son s a la fecha aplicables a la fecha de dichos estados destacando lo siguiente.</t>
  </si>
  <si>
    <t>6.-POLITICAS DE CONTABILIDAD SIGNIFICATIVAS</t>
  </si>
  <si>
    <t>a) El Municipio de Emiliano Zapata, Hidalgo, no realiza la actualización de los activos, pasivos y hacienda público y/o patrimonio.</t>
  </si>
  <si>
    <t>b) El Municipio no contempla la realización de operaciones que impliquen el pago en moneda extranjera.</t>
  </si>
  <si>
    <t>c) No se tienen inversiones en acciones de compañías subsidiarias y asociadas.</t>
  </si>
  <si>
    <t>d) El ente público no vende ni transforma inventarios.</t>
  </si>
  <si>
    <t>e) Beneficios a empleados.- Los pagos basados en antigüedad a que pueden tener derechos los empleados en caso de retiro voluntario, separación o muerte, de acuerdo a las condiciones generales de trabajo, se registran como egresos en el año que se vuelven exigibles y se pagan.</t>
  </si>
  <si>
    <t>f) Provisiones.- No se tienen identificados conceptos o hechos respecto de los cuales sea necesario el registro de provisiones adicionales a las registradas.</t>
  </si>
  <si>
    <t>g) Reservas.- No se tienen identificados conceptos o hechos respecto de los cuales sea necesario el registro de reservas.</t>
  </si>
  <si>
    <t>7.- POSICION EN MONEDA EXTRANJERA Y PROTECCION POR RIESGO CAMBIARIO.</t>
  </si>
  <si>
    <t>No se realizan operaciones en moneda extranjera, por lo que no se tienen obligaciones o derechos de esta naturaleza.</t>
  </si>
  <si>
    <t>8.- REPORTE ANALITICO DEL ACTIVO.</t>
  </si>
  <si>
    <t>b) No se cuenta con inversiones financieras de la cuales se deriven riesgos por tipo de cambio y tasas de interés.</t>
  </si>
  <si>
    <t>c) No se tiene conocimiento de circunstancias de carácter significativo que afecten al activo, tales como bienes de garantía, señalados en embargos, litigios, títulos de inversiones entregados en garantías, baja significativa del valor de inversiones financieras.</t>
  </si>
  <si>
    <t>d) No se han realizado desmantelamiento de activos.</t>
  </si>
  <si>
    <t>9.- FIDEICOMISOS, MANDATOS Y ANALOGOS</t>
  </si>
  <si>
    <t>El municipio de Emiliano Zapata, Hidalgo no cuenta con fideicomisos públicos.</t>
  </si>
  <si>
    <t>10.- REPORTE DE LA RECAUDACION.</t>
  </si>
  <si>
    <t>a) Análisis del comportamiento de la recaudación correspondiente al ente público o cualquier tipo de ingreso, de forma de separada los ingresos locales de federales.</t>
  </si>
  <si>
    <t>11.-INFORME SOBRE LA DEUDA Y EL REPORTE ANALITICO DE LA DEUDA</t>
  </si>
  <si>
    <t>El municipio de Emiliano Zapata, Hidalgo, no tiene deuda</t>
  </si>
  <si>
    <t>12.- CALIFICACIONES OTORGADAS</t>
  </si>
  <si>
    <t>El Municipio de Emiliano Zapata, Hidalgo no ha sido sujeto a calificaciones crediticias.</t>
  </si>
  <si>
    <t>13.- PROCESO DE MEJORA.-</t>
  </si>
  <si>
    <t xml:space="preserve">Crear y fortalecer la infraestructura física e institucional para la innovación energética que apoye el desarrollo regional bajo principios y criterios de sustentabilidad. </t>
  </si>
  <si>
    <t>Concertar la instalación de empresas foráneas que incidan en el mercado laboral calificado de la entidad; Impulsar y promover acciones que faciliten el desarrollo integral de la actividad comercial</t>
  </si>
  <si>
    <t xml:space="preserve">Implementar un programa de actualización y reglamentación de otorgamiento de licencias y permisos. </t>
  </si>
  <si>
    <t xml:space="preserve">Vincular y promover una cultura emprendedora. </t>
  </si>
  <si>
    <t xml:space="preserve">Impulsar el desarrollo de un programa de activación. </t>
  </si>
  <si>
    <t xml:space="preserve">Realizar la actualización de los padrones comerciales para conocer el impacto de esta actividad en la económica del municipio. </t>
  </si>
  <si>
    <t xml:space="preserve">Fomentar la modernización, innovación y certificación de procesos en las dependencias de la administración pública municipal para mejorar la prestación de los servicios, la eficiencia, la transparencia y rendición de cuentas. </t>
  </si>
  <si>
    <t xml:space="preserve">Establecer sistemas de evaluación con base en indicadores de desempeño de las dependencias y entidades, para determinar el grado de satisfacción de usuarios de los servicios gubernamentales. Fomentar la modernización, innovación y certificación de procesos en las dependencias y entidades de la administración pública municipal para mejorar la prestación de los servicios, la eficiencia, la transparencia y rendición de cuentas. </t>
  </si>
  <si>
    <t xml:space="preserve">Generar las condiciones adecuadas de infraestructura tecnológica, capital humano y procesos digitales para mejorar la calidad de sus servicios, la atención al ciudadano, las condiciones de trabajo y los resultados de las administraciones municipales. </t>
  </si>
  <si>
    <t xml:space="preserve">Facilitar el acceso a los servicios públicos del municipio a través del uso y aplicación de las nuevas tecnologías. </t>
  </si>
  <si>
    <t xml:space="preserve">Revisar, actualizar o en su caso formular la Reglamentación Municipal sobre La Autorización y Expedición de Permisos y Licencias de Apertura y Operación de Establecimientos, a efecto de regular las actividades y giros municipales. </t>
  </si>
  <si>
    <t>Implementar mecanismos para ordenar la actividad comercial en la vía pública con sentido humano y responsabilidad social.</t>
  </si>
  <si>
    <t>Fortalecer las prácticas en el manejo de las finanzas públicas y recursos asociados al financiamiento incorporando mecanismos para una mayor captación y un eficiente ejercicio del ahorro interno.</t>
  </si>
  <si>
    <t xml:space="preserve">Asegurar fuentes de ingreso sólidas que coadyuven a la generación creciente de recursos, propiciando la disponibilidad y oportunidad de los recursos fiscales y financieros. </t>
  </si>
  <si>
    <t>Incrementar los ingresos del municipio y optimizar el gasto corriente a fin de obtener un equilibrio en las finanzas.</t>
  </si>
  <si>
    <t xml:space="preserve">Buscar recursos federales para apoyar proyectos orientados a mejorar la seguridad pública y obra pública estratégica.  </t>
  </si>
  <si>
    <t>Mejorar los ingresos municipales por concepto del predial con una política de solidaridad recíproca, aplicando descuentos a quienes pagan a tiempo, y ofreciendo alternativas para quienes no pueden pagar a tiempo lo realicen sin afectar su economía</t>
  </si>
  <si>
    <t>14.- INFORMACION POR SEGMENTOS.-</t>
  </si>
  <si>
    <t>La Hacienda Municipal es uno de los rubros de mayor importancia para la vida económica, social y política del municipio, en la cual se sustentan las posibilidades para promover y realizar proyectos de desarrollo en los diferentes campos de la economía local, pero sobre todo, su importancia fundamental radica en que es el espacio que regula las relaciones fiscales y financieras con los gobiernos estatal y federal para la captación de recursos y la rendición de cuentas.</t>
  </si>
  <si>
    <t>15.- EVENTOS POSTERIORES AL CIERRE.-</t>
  </si>
  <si>
    <t>16.- PARTES RELACIONADAS.</t>
  </si>
  <si>
    <t>No existen partes relacionadas con el Municipio de Emiliano Zapata, Hidalgo que influyan significativamente en su toma de decisiones operativas y financieras.</t>
  </si>
  <si>
    <t xml:space="preserve">17.- RESPONSABILIDAD SOBRE LA PRESENTACION RAZONABLE DE LOS ESTADOS FINANCIEROS  </t>
  </si>
  <si>
    <t>“Bajo protesta de decir verdad declaramos que las cifras contenidas en este estado financiero son veraces y contienen toda la información referente a la situación y/o los resultados del Municipio de Emiliano Zapata Hidalgo., afirmando ser legalmente responsables de la autenticidad y veracidad de las mismas, y asimismo asumimos la responsabilidad derivada de cualquier declaración en falso sobre las mismas”. Dicha leyenda no sustituye a las respectivas notas a los estados financieros, cuya estructuración y presentación deberá apegarse a lo establecido por el CONAC.</t>
  </si>
  <si>
    <r>
      <t xml:space="preserve">2.- Panorama económico y financiero.- Escenario Nacional </t>
    </r>
    <r>
      <rPr>
        <sz val="8"/>
        <color theme="1"/>
        <rFont val="Arial"/>
        <family val="2"/>
      </rPr>
      <t>En el caso de México el panorama económico contemplado pronostica para la inflación en  general un nivel consistente con el objetivo del Banco de México y con las propias estimaciones del instituto central.</t>
    </r>
  </si>
  <si>
    <r>
      <t>3.- Autorización e historia</t>
    </r>
    <r>
      <rPr>
        <sz val="8"/>
        <color theme="1"/>
        <rFont val="Arial"/>
        <family val="2"/>
      </rPr>
      <t xml:space="preserve">.- </t>
    </r>
  </si>
  <si>
    <r>
      <t xml:space="preserve">a) Fecha de creación del ente.- </t>
    </r>
    <r>
      <rPr>
        <sz val="8"/>
        <color theme="1"/>
        <rFont val="Arial"/>
        <family val="2"/>
      </rPr>
      <t>Siendo Gobernador  José Lugo Guerrero en el XXXVI Congreso Constitucional del Estado Hidalgo, se separa del municipio de Tepeapulco, Hidalgo, el territorio del pueblo de Emiliano Zapata, los ejidos de Santa Bárbara, Mal País, Santa Clara y las pequeñas propiedades de Mal País y Santa Clara, para conformar el Municipio de Emiliano Zapata, Hidalgo el 5 de febrero de 1943.</t>
    </r>
  </si>
  <si>
    <r>
      <t xml:space="preserve">b) Principales cambios en su estructura.- </t>
    </r>
    <r>
      <rPr>
        <sz val="8"/>
        <color theme="1"/>
        <rFont val="Arial"/>
        <family val="2"/>
      </rPr>
      <t>La Ley Orgánica Municipal del Estado de Hidalgo tiene por objeto regular el ejercicio de las facultades y atribuciones para el cumplimiento de las obligaciones que competen al Poder Ejecutivo, así como establecer las bases para la organización, funcionamiento y control de la Administración Pública del Municipio de Emiliano Zapata, Hidalgo, de conformidad con lo dispuesto por la Constitución Política de los Estados Unidos Mexicanos, la Constitución Política del Estado de Hidalgo, la presente ley y las demás leyes, reglamentos y disposiciones jurídicas vigentes.</t>
    </r>
  </si>
  <si>
    <r>
      <t xml:space="preserve">a) Objeto Social.- </t>
    </r>
    <r>
      <rPr>
        <sz val="8"/>
        <color theme="1"/>
        <rFont val="Arial"/>
        <family val="2"/>
      </rPr>
      <t>Su objeto es ejercer las facultades y obligaciones que comprometen al Poder Ejecutivo, de conformidad con lo dispuesto por la Constitución Política de los Estados Unidos Mexicanos, La Constitución Política del Estado de Hidalgo, y la Ley Orgánica Municipal del Estado de Hidalgo y la demás leyes, reglamentos y disposiciones jurídicas vigentes en el Estado.</t>
    </r>
  </si>
  <si>
    <r>
      <t xml:space="preserve">b) Principal actividad.- </t>
    </r>
    <r>
      <rPr>
        <sz val="8"/>
        <color theme="1"/>
        <rFont val="Arial"/>
        <family val="2"/>
      </rPr>
      <t>Las que derivan del ejercicio de sus facultades en su categoría de Poder Ejecutivo del Municipio de Emiliano Zapata, Hidalgo.</t>
    </r>
  </si>
  <si>
    <r>
      <t>c) Ejercicio Fiscal</t>
    </r>
    <r>
      <rPr>
        <sz val="8"/>
        <color theme="1"/>
        <rFont val="Arial"/>
        <family val="2"/>
      </rPr>
      <t>.- Los ejercicios fiscales del ente público comprenden del 01 de enero al 31 de diciembre de cada año.</t>
    </r>
  </si>
  <si>
    <r>
      <t>d) Régimen Jurídico</t>
    </r>
    <r>
      <rPr>
        <sz val="8"/>
        <color theme="1"/>
        <rFont val="Arial"/>
        <family val="2"/>
      </rPr>
      <t>.- La aplicable al Poder Ejecutivo en los términos de la Constitución Política de los Estados Unidos Mexicanos, la Constitución Política de Estado de Hidalgo y la Ley Orgánica Municipal del Estado de Hidalgo.</t>
    </r>
  </si>
  <si>
    <r>
      <t>e) Consideraciones Fiscales del Ente</t>
    </r>
    <r>
      <rPr>
        <sz val="8"/>
        <color theme="1"/>
        <rFont val="Arial"/>
        <family val="2"/>
      </rPr>
      <t>.- Las obligaciones fiscales a cargo del ente público, son las determinadas por las leyes fiscales para los contribuyentes clasificados como personas morales con fines no lucrativos.</t>
    </r>
  </si>
  <si>
    <r>
      <t>f) Estructura Organizacional Básica</t>
    </r>
    <r>
      <rPr>
        <sz val="8"/>
        <color theme="1"/>
        <rFont val="Arial"/>
        <family val="2"/>
      </rPr>
      <t>.- De conformidad con la Ley Orgánica Municipal para el Estado de Hidalgo, la estructura organizacional básica del Municipio contara con un H. Ayuntamiento conformado por el Presidente Municipal, un Síndico Procurador, 9 Regidores y 1 secretario municipal, y para la ejecución de sus obligaciones contara un despacho de presidencia, secretaria, juzgado conciliador, tesorería, dirección De obras públicas, área de Seguridad pública y demás áreas que el ejecutivo crea conveniente crear para el buen funcionamiento del ente público.</t>
    </r>
  </si>
  <si>
    <r>
      <t xml:space="preserve">g) Fideicomisos, mandatos y análogos de los cuales es fideicomisos o fiduciario </t>
    </r>
    <r>
      <rPr>
        <sz val="8"/>
        <color theme="1"/>
        <rFont val="Arial"/>
        <family val="2"/>
      </rPr>
      <t>- El municipio no cuenta con fideicomisos.</t>
    </r>
  </si>
  <si>
    <r>
      <t>b) Postulados Básicos</t>
    </r>
    <r>
      <rPr>
        <sz val="8"/>
        <color theme="1"/>
        <rFont val="Arial"/>
        <family val="2"/>
      </rPr>
      <t>.- Los postulados básicos que aplica el Municipio son los siguientes:</t>
    </r>
  </si>
  <si>
    <r>
      <t>1) Sustancia Económica</t>
    </r>
    <r>
      <rPr>
        <sz val="8"/>
        <color theme="1"/>
        <rFont val="Arial"/>
        <family val="2"/>
      </rPr>
      <t xml:space="preserve">.- Es el reconocimiento contable de las transacciones internas y otros eventos, que afectan económicamente al ente público y delimitan la operación del Sistema de Contabilidad Gubernamental. </t>
    </r>
  </si>
  <si>
    <r>
      <t>2) Entes Públicos</t>
    </r>
    <r>
      <rPr>
        <sz val="8"/>
        <color theme="1"/>
        <rFont val="Arial"/>
        <family val="2"/>
      </rPr>
      <t>.- Los poderes  ejecutivo, legislativo y judicial de la federación y de las entidades federativas, los entes autónomos de la federación y de las entidades federativas, los ayuntamientos de los municipios; los órganos político-administrativo de las demarcaciones territoriales del Distrito Federal; y las entidades de la administración pública paraestatal, ya sean federales, estatales o municipales.</t>
    </r>
  </si>
  <si>
    <r>
      <t>3.- Existencia Permanente</t>
    </r>
    <r>
      <rPr>
        <sz val="8"/>
        <color theme="1"/>
        <rFont val="Arial"/>
        <family val="2"/>
      </rPr>
      <t>.- La actividad del ente público se establece por tiempo indefinido, saldo disposición legal en la que se especifique lo contrario.</t>
    </r>
  </si>
  <si>
    <r>
      <t>4.- Revelación Suficiente</t>
    </r>
    <r>
      <rPr>
        <sz val="8"/>
        <color theme="1"/>
        <rFont val="Arial"/>
        <family val="2"/>
      </rPr>
      <t>.- Los estados y la información financiera deben mostrar amplia y claramente la situación financiera y los resultados del ente público</t>
    </r>
  </si>
  <si>
    <r>
      <t>5.- Importancia Relativa</t>
    </r>
    <r>
      <rPr>
        <sz val="8"/>
        <color theme="1"/>
        <rFont val="Arial"/>
        <family val="2"/>
      </rPr>
      <t>.- La información debe mostrar los aspectos importantes de la entidad que fueron reconocidos contablemente.</t>
    </r>
  </si>
  <si>
    <r>
      <t>6.- Registro e Integración Presupuestaria</t>
    </r>
    <r>
      <rPr>
        <sz val="8"/>
        <color theme="1"/>
        <rFont val="Arial"/>
        <family val="2"/>
      </rPr>
      <t>.- La información presupuestaria de los entes públicos se integra en al contabilidad en los mismos términos que se presentan en la Ley de Ingresos y en el Decreto del Presupuesto de Egresos, de acuerdo a la naturaleza económica que le corresponda. El registro presupuestario del ingreso y del egreso en los entes públicos se debe reflejar en la contabilidad considerando sus efectos patrimoniales y su vinculación con las etapas presupuestarias correspondientes.</t>
    </r>
  </si>
  <si>
    <r>
      <t>7.- Consolidación de la información financiera.</t>
    </r>
    <r>
      <rPr>
        <sz val="8"/>
        <color theme="1"/>
        <rFont val="Arial"/>
        <family val="2"/>
      </rPr>
      <t>- 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publico . La Consolidación se lleva a cabo sumando aritméticamente la información patrimonial que se genera de la contabilidad del ente público, en los sistema de registro que conforman el SCG, considerando los efectos de eliminación de aquellas operaciones que dupliquen su efecto.</t>
    </r>
  </si>
  <si>
    <r>
      <t>8.- Devengo Contable</t>
    </r>
    <r>
      <rPr>
        <sz val="8"/>
        <color theme="1"/>
        <rFont val="Arial"/>
        <family val="2"/>
      </rPr>
      <t>.- Los registros contables de los entes públicos se llevaran con base acumulativa. El ingreso devengado, es el momento contable que se realiza cuando existe jurídicamente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contratada; así como las obligaciones que derivan de tratados, leyes, decretos, resoluciones y sentencias definitivas.</t>
    </r>
  </si>
  <si>
    <r>
      <t>9.- Valuación</t>
    </r>
    <r>
      <rPr>
        <sz val="8"/>
        <color theme="1"/>
        <rFont val="Arial"/>
        <family val="2"/>
      </rPr>
      <t>.- Todos los eventos que afecten económicamente al ente público deben ser cuantificados en términos monetarios y se registraran al costo histórico o al valor económico más objetivo registrándose en moneda nacional.</t>
    </r>
  </si>
  <si>
    <r>
      <t>10.- Dualidad Económica.-</t>
    </r>
    <r>
      <rPr>
        <sz val="8"/>
        <color theme="1"/>
        <rFont val="Arial"/>
        <family val="2"/>
      </rPr>
      <t xml:space="preserve"> El ente público debe reconocer en la contabilidad, la representación de las transacciones y algún otro evento que afecte su situación financiera, su composición por los recursos asignados para el logro de sus fines y por sus fuentes conforme a los derechos y obligaciones.</t>
    </r>
  </si>
  <si>
    <r>
      <t>11.- Consistencia</t>
    </r>
    <r>
      <rPr>
        <sz val="8"/>
        <color theme="1"/>
        <rFont val="Arial"/>
        <family val="2"/>
      </rPr>
      <t>.- Ante la existencia de operaciones similares en un ente público, debe corresponder un mismo tratamiento contable, el cual debe permanecer a través del tiempo, un tanto no cambie la esencia económica de las operaciones.</t>
    </r>
  </si>
  <si>
    <r>
      <t>d) Normatividad supletoria.-</t>
    </r>
    <r>
      <rPr>
        <sz val="8"/>
        <color theme="1"/>
        <rFont val="Arial"/>
        <family val="2"/>
      </rPr>
      <t xml:space="preserve"> En virtud de la normatividad emitida por el CONAC, el municipio  no ha requerido la aplicación de normatividad supletoria en materia de Contabilidad Gubernamental.</t>
    </r>
  </si>
  <si>
    <r>
      <t>a)</t>
    </r>
    <r>
      <rPr>
        <b/>
        <sz val="8"/>
        <color theme="1"/>
        <rFont val="Arial"/>
        <family val="2"/>
      </rPr>
      <t xml:space="preserve"> </t>
    </r>
    <r>
      <rPr>
        <sz val="8"/>
        <color theme="1"/>
        <rFont val="Arial"/>
        <family val="2"/>
      </rPr>
      <t>En el presente ejercicio no se capitalizaron gastos financieros, o de investigación y desarrollo.</t>
    </r>
  </si>
  <si>
    <r>
      <t>L</t>
    </r>
    <r>
      <rPr>
        <sz val="8"/>
        <color theme="1"/>
        <rFont val="Arial"/>
        <family val="2"/>
      </rPr>
      <t xml:space="preserve">os estados financieros emitidos, así como las presentes notas fueron realizados de manera razonable y verídica, asumiendo responsabilidad de la información contenido, a razón de ello los Estados Financieros se encuentran rubricados con la leyenda: </t>
    </r>
  </si>
  <si>
    <r>
      <rPr>
        <b/>
        <sz val="8"/>
        <color theme="1"/>
        <rFont val="Arial"/>
        <family val="2"/>
      </rPr>
      <t>1.- Introducción.</t>
    </r>
    <r>
      <rPr>
        <sz val="8"/>
        <color theme="1"/>
        <rFont val="Arial"/>
        <family val="2"/>
      </rPr>
      <t>- Los estados financieros de los entes públicos proveen de información financiera a los principales usuarios de la misma, al congreso del estado y a los ciudadanos.</t>
    </r>
  </si>
  <si>
    <t>1123-01-04-02</t>
  </si>
  <si>
    <t>EDUARDO RODRIGUEZ AGUILAR</t>
  </si>
  <si>
    <t>1123-01-04-03</t>
  </si>
  <si>
    <t>MAURICIO W MENDOZA SALAZAR</t>
  </si>
  <si>
    <t>1123-01-04-04</t>
  </si>
  <si>
    <t>DELFINO CERVANTES GTEZ</t>
  </si>
  <si>
    <t>1123-01-04-06</t>
  </si>
  <si>
    <t>FRANCISCO RUIZ DGUEZ</t>
  </si>
  <si>
    <t>1123-01-04-07</t>
  </si>
  <si>
    <t>1123-07-03-01</t>
  </si>
  <si>
    <t>MA. DE MONSERRAT RAMIREZ MONTERRUBIO</t>
  </si>
  <si>
    <t>2191-01</t>
  </si>
  <si>
    <t>INGRESOS X CLASIFICAR</t>
  </si>
  <si>
    <t>EQUIPO E INSTRUMENTAL MEDICO Y DE LABORATORIO</t>
  </si>
  <si>
    <t>AYUDAS SOCIALES A PERSONAS</t>
  </si>
  <si>
    <t>AYUDAS A PERSONAS DE BAJOS RECURSOS</t>
  </si>
  <si>
    <t>GUILLERMO PEREZ DOSTA</t>
  </si>
  <si>
    <t>2112-1-000075</t>
  </si>
  <si>
    <t xml:space="preserve">EMBOTELLADORA </t>
  </si>
  <si>
    <t>2117-71-05-01</t>
  </si>
  <si>
    <t>10% ISR RET REPO</t>
  </si>
  <si>
    <t>2117-71-01-05</t>
  </si>
  <si>
    <t>IVA 4%</t>
  </si>
  <si>
    <t>2117-71-10-03-01</t>
  </si>
  <si>
    <t>2117-71-10-03-02</t>
  </si>
  <si>
    <t>2117-71-10-03-05</t>
  </si>
  <si>
    <t>2018/PDR004</t>
  </si>
  <si>
    <t>2018/PDR005</t>
  </si>
  <si>
    <t>2018/PDR003</t>
  </si>
  <si>
    <t>2119-06-03-01</t>
  </si>
  <si>
    <t>NOMINA</t>
  </si>
  <si>
    <t>1123-01-04-11</t>
  </si>
  <si>
    <t>SUSANA GONZALEZ RAMIREZ</t>
  </si>
  <si>
    <t>2112-1-000199</t>
  </si>
  <si>
    <t>CONSTRUCTORA E INMOBILIARIA</t>
  </si>
  <si>
    <t>AYUDA SOCIALES X DESASTRES NATURALES Y OTROS</t>
  </si>
  <si>
    <t>APOYO</t>
  </si>
  <si>
    <t>2117-01-01-01</t>
  </si>
  <si>
    <t>ISR FGP 2019</t>
  </si>
  <si>
    <t>2117-01-02-01</t>
  </si>
  <si>
    <t>ISR FFM 2019</t>
  </si>
  <si>
    <t>2117-01-03-01</t>
  </si>
  <si>
    <t>ISR FORTAMUN 2019</t>
  </si>
  <si>
    <t>2117-01-04-01</t>
  </si>
  <si>
    <t>ISR FOFYR 2019</t>
  </si>
  <si>
    <t>IVA 4% RET</t>
  </si>
  <si>
    <t>2117-71-02-06</t>
  </si>
  <si>
    <t>IVA 4 % RET</t>
  </si>
  <si>
    <t>2117-71-08-02</t>
  </si>
  <si>
    <t>ISR 10% DE RETENCION</t>
  </si>
  <si>
    <t>2117-71-10-01-07-21</t>
  </si>
  <si>
    <t>2018-021-021</t>
  </si>
  <si>
    <t>2119-02-03-04</t>
  </si>
  <si>
    <t>IMPUESTOS SOBRE LOS INGRESOS</t>
  </si>
  <si>
    <t>INCENTIVOS DERIVADOS DE COLABORACION FISCAL</t>
  </si>
  <si>
    <t>ACCESORIOS DE DERECHOS</t>
  </si>
  <si>
    <t>RECARGOS  Y REZAGOS DE AGUA</t>
  </si>
  <si>
    <t>MATERIAS PRIMAS Y MATERIAS DE PRODUCCION Y COMERCIALIZACION</t>
  </si>
  <si>
    <t>PRODUCTOS FORESTALES</t>
  </si>
  <si>
    <t>2117-02-05</t>
  </si>
  <si>
    <t>2117-03-05</t>
  </si>
  <si>
    <t>2019/REPO001</t>
  </si>
  <si>
    <t>EL MPIO. HA TENIDO VARIACION EN ESTA CUENTA</t>
  </si>
  <si>
    <t>CUARTO TRIMESTRE</t>
  </si>
  <si>
    <t>APROVECHAMIENTOS</t>
  </si>
  <si>
    <t>MULTAS POR INFRACTORES</t>
  </si>
  <si>
    <t xml:space="preserve">CUARTO TRIMESTRE </t>
  </si>
  <si>
    <t>MUNICIPIO DE EMILIANO ZAPATA CUARTO TRIMESTRE</t>
  </si>
  <si>
    <t>2111-2-122001</t>
  </si>
  <si>
    <t>Sueldo Base Personal Eventual REPO</t>
  </si>
  <si>
    <t>2111-3-132005</t>
  </si>
  <si>
    <t>Gratificación Anual Fortamun</t>
  </si>
  <si>
    <t>2111-5-154002</t>
  </si>
  <si>
    <t>Ayudas c/medicamento y servicio medico FGP</t>
  </si>
  <si>
    <t>2112-1-000275</t>
  </si>
  <si>
    <t>CESAR MEJIA ORTEGA</t>
  </si>
  <si>
    <t>2112-1-000714</t>
  </si>
  <si>
    <t>JOSE LUIS ALVARADO MENESES</t>
  </si>
  <si>
    <t>2112-2-000344</t>
  </si>
  <si>
    <t>SIS SISTEMA INTEGRAL DE SOLUCIONES DE CONSULTORIA AC</t>
  </si>
  <si>
    <t>2113-000282</t>
  </si>
  <si>
    <t>EDIFICACIONES Y PROVEEDORES DE LA CONSTRUCCION SINAI SA DE CV</t>
  </si>
  <si>
    <t>“Bajo protesta de decir verdad declaramos que las cifras contenidas en este estado financiero son veraces y contienen toda la información referente a la situación y/o los resultados del Municipio de Emiliano Zapata, afirmando ser legalmente responsables de la autencidad y veracidad de las mismas, y asimismo asumimos la responsabilidad derivada de cualquier declaración en falso sobre las mismas”</t>
  </si>
  <si>
    <t>Se anexa balanza de comprobación donde se refleja la situación financiera en que se encuentra el Municipio y los posibles factores de riesgo que pudieran afectar económicamente.  Adicional le comento que el sistema SACG.NET me arroja un error por que la cuenta de resultados 3220, no debe manejar subcuentas de hecho no debe haber afectaciones contables. Recordando que la Lic Reyna Maria Lopez Acosta me pidio que se reflejara en este Rubro., resultado del ejercicio 2014 y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</si>
</sst>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3" formatCode="_-* #,##0.00_-;\-* #,##0.00_-;_-* &quot;-&quot;??_-;_-@_-"/>
  </numFmts>
  <fonts count="17" x14ac:knownFonts="1">
    <font>
      <sz val="11"/>
      <color theme="1"/>
      <name val="Calibri"/>
      <family val="2"/>
      <scheme val="minor"/>
    </font>
    <font>
      <b/>
      <sz val="11"/>
      <color theme="1"/>
      <name val="Calibri"/>
      <family val="2"/>
      <scheme val="minor"/>
    </font>
    <font>
      <sz val="12"/>
      <color theme="1"/>
      <name val="Times New Roman"/>
      <family val="1"/>
    </font>
    <font>
      <b/>
      <sz val="10"/>
      <color theme="1"/>
      <name val="Times New Roman"/>
      <family val="1"/>
    </font>
    <font>
      <b/>
      <sz val="10"/>
      <color rgb="FF000000"/>
      <name val="Times New Roman"/>
      <family val="1"/>
    </font>
    <font>
      <sz val="10"/>
      <color rgb="FF000000"/>
      <name val="Times New Roman"/>
      <family val="1"/>
    </font>
    <font>
      <b/>
      <i/>
      <sz val="10"/>
      <color theme="1"/>
      <name val="Times New Roman"/>
      <family val="1"/>
    </font>
    <font>
      <sz val="8"/>
      <color theme="1"/>
      <name val="Calibri"/>
      <family val="2"/>
      <scheme val="minor"/>
    </font>
    <font>
      <sz val="14"/>
      <color theme="1"/>
      <name val="Calibri"/>
      <family val="2"/>
      <scheme val="minor"/>
    </font>
    <font>
      <sz val="14"/>
      <name val="Cambria"/>
      <family val="1"/>
    </font>
    <font>
      <sz val="11"/>
      <color theme="1"/>
      <name val="Calibri"/>
      <family val="2"/>
      <scheme val="minor"/>
    </font>
    <font>
      <sz val="6.5"/>
      <color rgb="FF000000"/>
      <name val="Arial"/>
      <family val="2"/>
    </font>
    <font>
      <sz val="11"/>
      <color rgb="FF000000"/>
      <name val="Calibri"/>
      <family val="2"/>
    </font>
    <font>
      <sz val="11"/>
      <color rgb="FF000000"/>
      <name val="Calibri"/>
      <family val="2"/>
      <scheme val="minor"/>
    </font>
    <font>
      <sz val="8"/>
      <color theme="1"/>
      <name val="Arial"/>
      <family val="2"/>
    </font>
    <font>
      <b/>
      <sz val="8"/>
      <color theme="1"/>
      <name val="Arial"/>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patternFill>
    </fill>
    <fill>
      <patternFill patternType="solid">
        <fgColor theme="2" tint="-9.9978637043366805E-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rgb="FF000000"/>
      </right>
      <top style="medium">
        <color rgb="FF000000"/>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176">
    <xf numFmtId="0" fontId="0" fillId="0" borderId="0" xfId="0"/>
    <xf numFmtId="0" fontId="3" fillId="2" borderId="2" xfId="0" applyFont="1" applyFill="1" applyBorder="1" applyAlignment="1">
      <alignment horizontal="center" vertical="center"/>
    </xf>
    <xf numFmtId="0" fontId="2" fillId="0" borderId="0" xfId="0" applyFont="1" applyAlignment="1">
      <alignment horizontal="justify" vertical="center"/>
    </xf>
    <xf numFmtId="0" fontId="0" fillId="0" borderId="0" xfId="0" applyAlignment="1">
      <alignment vertical="center" wrapText="1"/>
    </xf>
    <xf numFmtId="0" fontId="0" fillId="2" borderId="0" xfId="0" applyFill="1"/>
    <xf numFmtId="0" fontId="5" fillId="0" borderId="0" xfId="0" applyFont="1" applyAlignment="1">
      <alignment horizontal="center" vertical="center"/>
    </xf>
    <xf numFmtId="4" fontId="0" fillId="0" borderId="0" xfId="0" applyNumberFormat="1"/>
    <xf numFmtId="0" fontId="4" fillId="2" borderId="0" xfId="0" applyFont="1" applyFill="1" applyAlignment="1">
      <alignment horizontal="center" vertical="center" wrapText="1"/>
    </xf>
    <xf numFmtId="0" fontId="4" fillId="2" borderId="0" xfId="0" applyFont="1" applyFill="1" applyAlignment="1">
      <alignment horizontal="center" vertical="center"/>
    </xf>
    <xf numFmtId="4" fontId="4" fillId="2" borderId="0" xfId="0" applyNumberFormat="1" applyFont="1" applyFill="1" applyAlignment="1">
      <alignment horizontal="center" vertical="center" wrapText="1"/>
    </xf>
    <xf numFmtId="4" fontId="0" fillId="0" borderId="0" xfId="0" applyNumberFormat="1" applyAlignment="1">
      <alignment vertical="center"/>
    </xf>
    <xf numFmtId="0" fontId="0" fillId="2" borderId="0" xfId="0" applyFill="1" applyAlignment="1">
      <alignment vertical="center"/>
    </xf>
    <xf numFmtId="4" fontId="4" fillId="2" borderId="0" xfId="0" applyNumberFormat="1" applyFont="1" applyFill="1" applyAlignment="1">
      <alignment horizontal="center" vertical="center"/>
    </xf>
    <xf numFmtId="0" fontId="6" fillId="2" borderId="0" xfId="0" applyFont="1" applyFill="1" applyAlignment="1">
      <alignment horizontal="center" vertical="center"/>
    </xf>
    <xf numFmtId="0" fontId="1" fillId="0" borderId="0" xfId="0" applyFont="1"/>
    <xf numFmtId="0" fontId="1" fillId="0" borderId="0" xfId="0" applyFont="1" applyAlignment="1">
      <alignment vertical="center"/>
    </xf>
    <xf numFmtId="0" fontId="4" fillId="2" borderId="0" xfId="0" applyFont="1" applyFill="1" applyAlignment="1">
      <alignment horizontal="left"/>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0" fillId="0" borderId="0" xfId="0" applyAlignment="1">
      <alignment vertical="center"/>
    </xf>
    <xf numFmtId="0" fontId="0" fillId="0" borderId="4" xfId="0" applyBorder="1" applyAlignment="1">
      <alignment vertical="center"/>
    </xf>
    <xf numFmtId="0" fontId="0" fillId="0" borderId="0" xfId="0" applyAlignment="1">
      <alignment wrapText="1"/>
    </xf>
    <xf numFmtId="0" fontId="4" fillId="0" borderId="0" xfId="0" applyFont="1" applyAlignment="1">
      <alignment horizontal="center" vertical="center" wrapText="1"/>
    </xf>
    <xf numFmtId="0" fontId="3" fillId="0" borderId="0" xfId="0" applyFont="1" applyAlignment="1">
      <alignment horizontal="center" vertical="center"/>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2" borderId="21" xfId="0" applyFill="1" applyBorder="1"/>
    <xf numFmtId="0" fontId="4" fillId="2" borderId="22" xfId="0" applyFont="1" applyFill="1" applyBorder="1" applyAlignment="1">
      <alignment horizontal="center" vertical="center"/>
    </xf>
    <xf numFmtId="0" fontId="4" fillId="2" borderId="22" xfId="0" applyFont="1" applyFill="1" applyBorder="1" applyAlignment="1">
      <alignment horizontal="center" vertical="center" wrapText="1"/>
    </xf>
    <xf numFmtId="0" fontId="0" fillId="0" borderId="22" xfId="0" applyBorder="1" applyAlignment="1">
      <alignment vertical="center"/>
    </xf>
    <xf numFmtId="0" fontId="3" fillId="2" borderId="23" xfId="0" applyFont="1" applyFill="1" applyBorder="1" applyAlignment="1">
      <alignment horizontal="center" vertical="center"/>
    </xf>
    <xf numFmtId="0" fontId="4" fillId="2" borderId="24" xfId="0" applyFont="1" applyFill="1" applyBorder="1" applyAlignment="1">
      <alignment horizontal="center" vertical="center" wrapText="1"/>
    </xf>
    <xf numFmtId="0" fontId="0" fillId="0" borderId="25" xfId="0" applyBorder="1" applyAlignment="1">
      <alignment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27" xfId="0" applyFont="1" applyFill="1" applyBorder="1" applyAlignment="1">
      <alignment horizontal="center" vertical="center" wrapText="1"/>
    </xf>
    <xf numFmtId="0" fontId="0" fillId="0" borderId="27" xfId="0" applyBorder="1" applyAlignment="1">
      <alignment vertical="center"/>
    </xf>
    <xf numFmtId="0" fontId="0" fillId="0" borderId="28" xfId="0" applyBorder="1" applyAlignment="1">
      <alignment vertical="center"/>
    </xf>
    <xf numFmtId="0" fontId="0" fillId="2" borderId="24" xfId="0" applyFill="1" applyBorder="1"/>
    <xf numFmtId="0" fontId="3" fillId="2" borderId="25" xfId="0" applyFont="1" applyFill="1" applyBorder="1" applyAlignment="1">
      <alignment horizontal="center" vertical="center"/>
    </xf>
    <xf numFmtId="0" fontId="4" fillId="2" borderId="21" xfId="0" applyFont="1" applyFill="1" applyBorder="1" applyAlignment="1">
      <alignment horizontal="center" vertical="center" wrapText="1"/>
    </xf>
    <xf numFmtId="0" fontId="3" fillId="2" borderId="28" xfId="0" applyFont="1" applyFill="1" applyBorder="1" applyAlignment="1">
      <alignment horizontal="center" vertical="center"/>
    </xf>
    <xf numFmtId="0" fontId="0" fillId="0" borderId="23" xfId="0" applyBorder="1" applyAlignment="1">
      <alignment vertical="center"/>
    </xf>
    <xf numFmtId="0" fontId="4"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4" fontId="4" fillId="2" borderId="27"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0" borderId="0" xfId="0" applyFont="1" applyAlignment="1">
      <alignment vertical="center"/>
    </xf>
    <xf numFmtId="0" fontId="0" fillId="0" borderId="24" xfId="0" applyBorder="1" applyAlignment="1">
      <alignment vertical="center"/>
    </xf>
    <xf numFmtId="0" fontId="4" fillId="2" borderId="21" xfId="0" applyFont="1" applyFill="1" applyBorder="1" applyAlignment="1">
      <alignment horizontal="center" vertical="center"/>
    </xf>
    <xf numFmtId="0" fontId="0" fillId="2" borderId="22" xfId="0" applyFill="1" applyBorder="1" applyAlignment="1">
      <alignment vertical="center"/>
    </xf>
    <xf numFmtId="0" fontId="0" fillId="2" borderId="27" xfId="0" applyFill="1" applyBorder="1" applyAlignment="1">
      <alignment vertical="center"/>
    </xf>
    <xf numFmtId="14" fontId="4" fillId="2" borderId="24" xfId="0" applyNumberFormat="1" applyFont="1" applyFill="1" applyBorder="1" applyAlignment="1">
      <alignment horizontal="center" vertical="center" wrapText="1"/>
    </xf>
    <xf numFmtId="0" fontId="0" fillId="0" borderId="21" xfId="0" applyBorder="1" applyAlignment="1">
      <alignment vertical="center"/>
    </xf>
    <xf numFmtId="0" fontId="0" fillId="0" borderId="25" xfId="0" applyBorder="1" applyAlignment="1">
      <alignment wrapText="1"/>
    </xf>
    <xf numFmtId="0" fontId="0" fillId="2" borderId="22" xfId="0" applyFill="1" applyBorder="1"/>
    <xf numFmtId="0" fontId="0" fillId="2" borderId="23" xfId="0" applyFill="1" applyBorder="1"/>
    <xf numFmtId="0" fontId="0" fillId="2" borderId="26" xfId="0" applyFill="1" applyBorder="1"/>
    <xf numFmtId="0" fontId="0" fillId="2" borderId="27" xfId="0" applyFill="1" applyBorder="1"/>
    <xf numFmtId="0" fontId="1" fillId="0" borderId="0" xfId="0" applyFont="1" applyAlignment="1">
      <alignment horizontal="center" vertical="center"/>
    </xf>
    <xf numFmtId="0" fontId="0" fillId="0" borderId="0" xfId="0" applyAlignment="1">
      <alignment horizontal="center" vertical="center"/>
    </xf>
    <xf numFmtId="0" fontId="0" fillId="2" borderId="22" xfId="0" applyFill="1" applyBorder="1" applyAlignment="1">
      <alignment horizontal="center" vertical="center"/>
    </xf>
    <xf numFmtId="4" fontId="0" fillId="2" borderId="0" xfId="0" applyNumberFormat="1" applyFill="1" applyAlignment="1">
      <alignment horizontal="center" vertical="center"/>
    </xf>
    <xf numFmtId="4" fontId="0" fillId="2" borderId="27" xfId="0" applyNumberFormat="1" applyFill="1" applyBorder="1" applyAlignment="1">
      <alignment horizontal="center" vertical="center"/>
    </xf>
    <xf numFmtId="4" fontId="0" fillId="0" borderId="0" xfId="0" applyNumberFormat="1" applyAlignment="1">
      <alignment horizontal="center" vertical="center"/>
    </xf>
    <xf numFmtId="0" fontId="0" fillId="2" borderId="0" xfId="0" applyFill="1" applyAlignment="1">
      <alignment horizontal="center" vertical="center"/>
    </xf>
    <xf numFmtId="0" fontId="0" fillId="2" borderId="28" xfId="0" applyFill="1" applyBorder="1"/>
    <xf numFmtId="0" fontId="0" fillId="2" borderId="24" xfId="0" applyFill="1" applyBorder="1" applyAlignment="1">
      <alignment vertical="center"/>
    </xf>
    <xf numFmtId="0" fontId="0" fillId="2" borderId="0" xfId="0" applyFill="1" applyAlignment="1">
      <alignment vertical="center" wrapText="1"/>
    </xf>
    <xf numFmtId="0" fontId="7" fillId="2" borderId="25" xfId="0" applyFont="1" applyFill="1" applyBorder="1" applyAlignment="1">
      <alignment vertical="center" wrapText="1"/>
    </xf>
    <xf numFmtId="0" fontId="0" fillId="2" borderId="26" xfId="0" applyFill="1" applyBorder="1" applyAlignment="1">
      <alignment vertical="center"/>
    </xf>
    <xf numFmtId="0" fontId="7" fillId="2" borderId="28" xfId="0" applyFont="1" applyFill="1" applyBorder="1" applyAlignment="1">
      <alignment vertical="center" wrapText="1"/>
    </xf>
    <xf numFmtId="0" fontId="0" fillId="0" borderId="22" xfId="0" applyBorder="1" applyAlignment="1">
      <alignment vertical="center" wrapText="1"/>
    </xf>
    <xf numFmtId="4" fontId="0" fillId="0" borderId="22" xfId="0" applyNumberFormat="1" applyBorder="1" applyAlignment="1">
      <alignment horizontal="center" vertical="center"/>
    </xf>
    <xf numFmtId="10" fontId="0" fillId="0" borderId="22" xfId="0" applyNumberFormat="1" applyBorder="1" applyAlignment="1">
      <alignment horizontal="center" vertical="center"/>
    </xf>
    <xf numFmtId="10" fontId="0" fillId="0" borderId="0" xfId="0" applyNumberFormat="1" applyAlignment="1">
      <alignment horizontal="center"/>
    </xf>
    <xf numFmtId="10" fontId="0" fillId="0" borderId="0" xfId="0" applyNumberFormat="1" applyAlignment="1">
      <alignment horizontal="center" vertical="center"/>
    </xf>
    <xf numFmtId="4" fontId="0" fillId="0" borderId="27" xfId="0" applyNumberFormat="1" applyBorder="1" applyAlignment="1">
      <alignment horizontal="center" vertical="center"/>
    </xf>
    <xf numFmtId="10" fontId="0" fillId="0" borderId="27" xfId="0" applyNumberFormat="1" applyBorder="1" applyAlignment="1">
      <alignment horizontal="center"/>
    </xf>
    <xf numFmtId="4" fontId="0" fillId="0" borderId="25" xfId="0" applyNumberFormat="1" applyBorder="1"/>
    <xf numFmtId="0" fontId="4" fillId="2" borderId="24" xfId="0" applyFont="1" applyFill="1" applyBorder="1" applyAlignment="1">
      <alignment horizontal="center" wrapText="1"/>
    </xf>
    <xf numFmtId="0" fontId="0" fillId="0" borderId="22" xfId="0" applyBorder="1" applyAlignment="1">
      <alignment wrapText="1"/>
    </xf>
    <xf numFmtId="4" fontId="0" fillId="0" borderId="22" xfId="0" applyNumberFormat="1" applyBorder="1"/>
    <xf numFmtId="4" fontId="0" fillId="0" borderId="23" xfId="0" applyNumberFormat="1" applyBorder="1"/>
    <xf numFmtId="4" fontId="0" fillId="0" borderId="27" xfId="0" applyNumberFormat="1" applyBorder="1"/>
    <xf numFmtId="0" fontId="3" fillId="2" borderId="0" xfId="0" applyFont="1" applyFill="1" applyAlignment="1">
      <alignment horizontal="center" vertical="center"/>
    </xf>
    <xf numFmtId="7" fontId="11" fillId="3" borderId="0" xfId="0" applyNumberFormat="1" applyFont="1" applyFill="1" applyAlignment="1">
      <alignment vertical="top" wrapText="1"/>
    </xf>
    <xf numFmtId="0" fontId="4" fillId="0" borderId="27"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wrapText="1"/>
    </xf>
    <xf numFmtId="0" fontId="4" fillId="2" borderId="26" xfId="0" applyFont="1" applyFill="1" applyBorder="1" applyAlignment="1">
      <alignment horizontal="center" vertical="center"/>
    </xf>
    <xf numFmtId="43" fontId="0" fillId="0" borderId="27" xfId="1" applyFont="1" applyBorder="1"/>
    <xf numFmtId="0" fontId="12" fillId="3" borderId="0" xfId="0" applyFont="1" applyFill="1" applyAlignment="1">
      <alignment vertical="top" wrapText="1"/>
    </xf>
    <xf numFmtId="43" fontId="13" fillId="3" borderId="0" xfId="1" applyFont="1" applyFill="1" applyAlignment="1">
      <alignment vertical="top" wrapText="1"/>
    </xf>
    <xf numFmtId="0" fontId="3" fillId="2" borderId="24" xfId="0" applyFont="1" applyFill="1" applyBorder="1" applyAlignment="1">
      <alignment horizontal="center" vertical="center"/>
    </xf>
    <xf numFmtId="43" fontId="0" fillId="2" borderId="27" xfId="1" applyFont="1" applyFill="1" applyBorder="1" applyAlignment="1">
      <alignment horizontal="center" vertical="center"/>
    </xf>
    <xf numFmtId="0" fontId="0" fillId="4" borderId="0" xfId="0" applyFill="1"/>
    <xf numFmtId="0" fontId="0" fillId="4" borderId="11" xfId="0" applyFill="1" applyBorder="1"/>
    <xf numFmtId="0" fontId="0" fillId="4" borderId="11" xfId="0" applyFill="1" applyBorder="1" applyAlignment="1">
      <alignment horizontal="center" vertical="center"/>
    </xf>
    <xf numFmtId="0" fontId="0" fillId="4" borderId="11" xfId="0" applyFill="1" applyBorder="1" applyAlignment="1">
      <alignment horizontal="center"/>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3" fillId="4" borderId="20" xfId="0" applyFont="1" applyFill="1" applyBorder="1" applyAlignment="1">
      <alignment horizontal="center" vertical="center"/>
    </xf>
    <xf numFmtId="0" fontId="4" fillId="4" borderId="20" xfId="0" applyFont="1" applyFill="1" applyBorder="1" applyAlignment="1">
      <alignment horizontal="center" vertical="center" wrapText="1"/>
    </xf>
    <xf numFmtId="0" fontId="0" fillId="0" borderId="12" xfId="0" applyBorder="1"/>
    <xf numFmtId="0" fontId="0" fillId="0" borderId="13" xfId="0" applyBorder="1"/>
    <xf numFmtId="0" fontId="0" fillId="0" borderId="36" xfId="0" applyBorder="1" applyAlignment="1">
      <alignment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29" xfId="0" applyFill="1" applyBorder="1"/>
    <xf numFmtId="0" fontId="0" fillId="4" borderId="10" xfId="0" applyFill="1" applyBorder="1"/>
    <xf numFmtId="0" fontId="12" fillId="3" borderId="22" xfId="0" applyFont="1" applyFill="1" applyBorder="1" applyAlignment="1">
      <alignment vertical="top" wrapText="1"/>
    </xf>
    <xf numFmtId="43" fontId="13" fillId="3" borderId="22" xfId="1" applyFont="1" applyFill="1" applyBorder="1" applyAlignment="1">
      <alignment vertical="top" wrapText="1"/>
    </xf>
    <xf numFmtId="0" fontId="3" fillId="4" borderId="1" xfId="0" applyFont="1" applyFill="1" applyBorder="1" applyAlignment="1">
      <alignment horizontal="center" vertical="center"/>
    </xf>
    <xf numFmtId="0" fontId="3" fillId="2" borderId="2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0" fillId="4" borderId="30" xfId="0" applyFill="1" applyBorder="1" applyAlignment="1">
      <alignment vertical="center"/>
    </xf>
    <xf numFmtId="0" fontId="0" fillId="4" borderId="31" xfId="0" applyFill="1" applyBorder="1" applyAlignment="1">
      <alignment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33" xfId="0" applyFont="1" applyFill="1" applyBorder="1" applyAlignment="1">
      <alignment horizontal="center" vertical="center"/>
    </xf>
    <xf numFmtId="0" fontId="4" fillId="4" borderId="10" xfId="0" applyFont="1" applyFill="1" applyBorder="1" applyAlignment="1">
      <alignment horizontal="center" vertical="center"/>
    </xf>
    <xf numFmtId="0" fontId="3" fillId="4" borderId="20"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0" fillId="4" borderId="13" xfId="0" applyFill="1" applyBorder="1" applyAlignment="1">
      <alignment vertical="center"/>
    </xf>
    <xf numFmtId="0" fontId="3" fillId="4" borderId="17" xfId="0" applyFont="1" applyFill="1" applyBorder="1" applyAlignment="1">
      <alignment horizontal="center" vertical="center"/>
    </xf>
    <xf numFmtId="0" fontId="4" fillId="4" borderId="12" xfId="0" applyFont="1" applyFill="1" applyBorder="1" applyAlignment="1">
      <alignment horizontal="center" vertical="center"/>
    </xf>
    <xf numFmtId="0" fontId="0" fillId="4" borderId="11" xfId="0" applyFill="1" applyBorder="1" applyAlignment="1">
      <alignment vertical="center"/>
    </xf>
    <xf numFmtId="0" fontId="3" fillId="4" borderId="11" xfId="0" applyFont="1" applyFill="1" applyBorder="1" applyAlignment="1">
      <alignment horizontal="center" vertical="center"/>
    </xf>
    <xf numFmtId="0" fontId="3" fillId="2" borderId="26" xfId="0" applyFont="1" applyFill="1" applyBorder="1" applyAlignment="1">
      <alignment horizontal="center" vertical="center"/>
    </xf>
    <xf numFmtId="4" fontId="4" fillId="2" borderId="27" xfId="0" applyNumberFormat="1" applyFont="1" applyFill="1" applyBorder="1" applyAlignment="1">
      <alignment horizontal="center" vertical="center"/>
    </xf>
    <xf numFmtId="4" fontId="4" fillId="2" borderId="22" xfId="0" applyNumberFormat="1" applyFont="1" applyFill="1" applyBorder="1" applyAlignment="1">
      <alignment horizontal="center" vertical="center"/>
    </xf>
    <xf numFmtId="43" fontId="0" fillId="0" borderId="0" xfId="1" applyFont="1"/>
    <xf numFmtId="0" fontId="0" fillId="0" borderId="24" xfId="0" applyBorder="1" applyAlignment="1">
      <alignment horizontal="left" vertical="center"/>
    </xf>
    <xf numFmtId="0" fontId="15" fillId="0" borderId="0" xfId="0" applyFont="1" applyAlignment="1">
      <alignment horizontal="center" vertical="center"/>
    </xf>
    <xf numFmtId="0" fontId="14" fillId="0" borderId="0" xfId="0" applyFont="1"/>
    <xf numFmtId="0" fontId="15" fillId="0" borderId="0" xfId="0" applyFont="1" applyAlignment="1">
      <alignment horizontal="justify" vertical="center"/>
    </xf>
    <xf numFmtId="0" fontId="14" fillId="0" borderId="0" xfId="0" applyFont="1" applyAlignment="1">
      <alignment horizontal="justify" vertical="center"/>
    </xf>
    <xf numFmtId="0" fontId="14" fillId="0" borderId="0" xfId="0" applyFont="1" applyAlignment="1">
      <alignment wrapText="1"/>
    </xf>
    <xf numFmtId="0" fontId="8" fillId="0" borderId="0" xfId="0" applyFont="1" applyAlignment="1">
      <alignment horizontal="center"/>
    </xf>
    <xf numFmtId="0" fontId="8" fillId="0" borderId="0" xfId="0" applyFont="1" applyAlignment="1">
      <alignment horizontal="left"/>
    </xf>
    <xf numFmtId="7" fontId="11" fillId="3" borderId="22" xfId="0" applyNumberFormat="1" applyFont="1" applyFill="1" applyBorder="1" applyAlignment="1">
      <alignment vertical="top" wrapText="1"/>
    </xf>
    <xf numFmtId="14" fontId="4" fillId="2" borderId="24" xfId="0" quotePrefix="1" applyNumberFormat="1" applyFont="1" applyFill="1" applyBorder="1" applyAlignment="1">
      <alignment horizontal="center" vertical="center" wrapText="1"/>
    </xf>
    <xf numFmtId="4" fontId="1" fillId="0" borderId="0" xfId="0" applyNumberFormat="1" applyFont="1" applyAlignment="1">
      <alignment horizontal="center" vertical="center"/>
    </xf>
    <xf numFmtId="0" fontId="0" fillId="0" borderId="0" xfId="0" applyBorder="1"/>
    <xf numFmtId="4" fontId="0" fillId="0" borderId="0" xfId="0" applyNumberFormat="1" applyBorder="1" applyAlignment="1">
      <alignment horizontal="center" vertical="center"/>
    </xf>
    <xf numFmtId="10" fontId="0" fillId="0" borderId="0" xfId="0" applyNumberFormat="1" applyBorder="1" applyAlignment="1">
      <alignment horizontal="center"/>
    </xf>
    <xf numFmtId="0" fontId="16" fillId="0" borderId="0" xfId="0" applyFont="1" applyBorder="1" applyAlignment="1">
      <alignment vertical="center" wrapText="1"/>
    </xf>
    <xf numFmtId="0" fontId="14" fillId="0" borderId="0" xfId="0" applyFont="1" applyBorder="1"/>
    <xf numFmtId="0" fontId="16" fillId="0" borderId="11" xfId="0" applyFont="1" applyBorder="1" applyAlignment="1">
      <alignment vertical="center" wrapText="1"/>
    </xf>
    <xf numFmtId="0" fontId="9" fillId="0" borderId="0" xfId="0" applyFont="1" applyAlignment="1">
      <alignment horizontal="center" vertical="center"/>
    </xf>
    <xf numFmtId="0" fontId="16" fillId="0" borderId="24" xfId="0" applyFont="1" applyBorder="1" applyAlignment="1">
      <alignment horizontal="left" vertical="center" wrapText="1"/>
    </xf>
    <xf numFmtId="0" fontId="16" fillId="0" borderId="0" xfId="0" applyFont="1" applyBorder="1" applyAlignment="1">
      <alignment horizontal="left" vertical="center" wrapText="1"/>
    </xf>
    <xf numFmtId="0" fontId="8" fillId="0" borderId="0" xfId="0" applyFont="1" applyAlignment="1">
      <alignment horizontal="center"/>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36"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J279"/>
  <sheetViews>
    <sheetView topLeftCell="A274" zoomScale="80" zoomScaleNormal="80" workbookViewId="0">
      <selection activeCell="C279" sqref="C279:H279"/>
    </sheetView>
  </sheetViews>
  <sheetFormatPr baseColWidth="10" defaultColWidth="11.42578125" defaultRowHeight="15" x14ac:dyDescent="0.25"/>
  <cols>
    <col min="3" max="3" width="24.140625" customWidth="1"/>
    <col min="4" max="5" width="21.5703125" customWidth="1"/>
    <col min="6" max="6" width="16.85546875" customWidth="1"/>
    <col min="7" max="7" width="20.28515625" customWidth="1"/>
    <col min="8" max="8" width="52" customWidth="1"/>
  </cols>
  <sheetData>
    <row r="2" spans="2:8" x14ac:dyDescent="0.25">
      <c r="C2" s="14" t="s">
        <v>200</v>
      </c>
      <c r="D2" s="14"/>
      <c r="E2" s="14" t="s">
        <v>516</v>
      </c>
      <c r="F2" s="14">
        <v>2019</v>
      </c>
    </row>
    <row r="3" spans="2:8" ht="18" x14ac:dyDescent="0.25">
      <c r="C3" s="169" t="s">
        <v>0</v>
      </c>
      <c r="D3" s="169"/>
      <c r="E3" s="169"/>
      <c r="F3" s="169"/>
      <c r="G3" s="169"/>
      <c r="H3" s="169"/>
    </row>
    <row r="4" spans="2:8" ht="15.75" x14ac:dyDescent="0.25">
      <c r="C4" s="2"/>
    </row>
    <row r="5" spans="2:8" ht="15.75" thickBot="1" x14ac:dyDescent="0.3">
      <c r="C5" s="1" t="s">
        <v>1</v>
      </c>
      <c r="D5" s="19"/>
      <c r="E5" s="19"/>
      <c r="F5" s="19"/>
      <c r="G5" s="19"/>
      <c r="H5" s="91"/>
    </row>
    <row r="6" spans="2:8" x14ac:dyDescent="0.25">
      <c r="C6" s="106" t="s">
        <v>2</v>
      </c>
      <c r="D6" s="107" t="s">
        <v>3</v>
      </c>
      <c r="E6" s="108" t="s">
        <v>4</v>
      </c>
      <c r="F6" s="108" t="s">
        <v>5</v>
      </c>
      <c r="G6" s="109" t="s">
        <v>6</v>
      </c>
      <c r="H6" s="110" t="s">
        <v>7</v>
      </c>
    </row>
    <row r="7" spans="2:8" x14ac:dyDescent="0.25">
      <c r="C7" s="24"/>
      <c r="D7" s="25"/>
      <c r="E7" s="25"/>
      <c r="F7" s="25"/>
      <c r="G7" s="25"/>
      <c r="H7" s="26"/>
    </row>
    <row r="8" spans="2:8" x14ac:dyDescent="0.25">
      <c r="C8" s="29" t="s">
        <v>8</v>
      </c>
      <c r="D8" s="30" t="s">
        <v>8</v>
      </c>
      <c r="E8" s="30" t="s">
        <v>8</v>
      </c>
      <c r="F8" s="30" t="s">
        <v>8</v>
      </c>
      <c r="G8" s="30" t="s">
        <v>8</v>
      </c>
      <c r="H8" s="31" t="s">
        <v>9</v>
      </c>
    </row>
    <row r="10" spans="2:8" ht="15.75" thickBot="1" x14ac:dyDescent="0.3">
      <c r="C10" s="1" t="s">
        <v>10</v>
      </c>
    </row>
    <row r="11" spans="2:8" x14ac:dyDescent="0.25">
      <c r="B11" s="4"/>
      <c r="C11" s="106" t="s">
        <v>2</v>
      </c>
      <c r="D11" s="107" t="s">
        <v>3</v>
      </c>
      <c r="E11" s="108" t="s">
        <v>11</v>
      </c>
      <c r="F11" s="108" t="s">
        <v>5</v>
      </c>
      <c r="G11" s="109"/>
      <c r="H11" s="110" t="s">
        <v>7</v>
      </c>
    </row>
    <row r="12" spans="2:8" x14ac:dyDescent="0.25">
      <c r="C12" s="24"/>
      <c r="D12" s="25"/>
      <c r="E12" s="25"/>
      <c r="F12" s="25"/>
      <c r="G12" s="25"/>
      <c r="H12" s="26"/>
    </row>
    <row r="13" spans="2:8" x14ac:dyDescent="0.25">
      <c r="C13" s="29" t="s">
        <v>8</v>
      </c>
      <c r="D13" s="30" t="s">
        <v>8</v>
      </c>
      <c r="E13" s="30" t="s">
        <v>8</v>
      </c>
      <c r="F13" s="30" t="s">
        <v>8</v>
      </c>
      <c r="G13" s="30" t="s">
        <v>8</v>
      </c>
      <c r="H13" s="31" t="s">
        <v>12</v>
      </c>
    </row>
    <row r="15" spans="2:8" ht="15.75" thickBot="1" x14ac:dyDescent="0.3">
      <c r="C15" s="1" t="s">
        <v>13</v>
      </c>
    </row>
    <row r="16" spans="2:8" x14ac:dyDescent="0.25">
      <c r="C16" s="106" t="s">
        <v>2</v>
      </c>
      <c r="D16" s="107" t="s">
        <v>3</v>
      </c>
      <c r="E16" s="108" t="s">
        <v>4</v>
      </c>
      <c r="F16" s="108" t="s">
        <v>5</v>
      </c>
      <c r="G16" s="109" t="s">
        <v>6</v>
      </c>
      <c r="H16" s="110" t="s">
        <v>7</v>
      </c>
    </row>
    <row r="17" spans="3:8" ht="30" x14ac:dyDescent="0.25">
      <c r="C17" s="112" t="s">
        <v>8</v>
      </c>
      <c r="D17" s="113" t="s">
        <v>8</v>
      </c>
      <c r="E17" s="113" t="s">
        <v>8</v>
      </c>
      <c r="F17" s="113" t="s">
        <v>8</v>
      </c>
      <c r="G17" s="113" t="s">
        <v>8</v>
      </c>
      <c r="H17" s="114" t="s">
        <v>14</v>
      </c>
    </row>
    <row r="19" spans="3:8" ht="15.75" thickBot="1" x14ac:dyDescent="0.3">
      <c r="C19" s="91" t="s">
        <v>15</v>
      </c>
      <c r="D19" s="5"/>
      <c r="E19" s="3"/>
      <c r="F19" s="19"/>
      <c r="G19" s="19"/>
      <c r="H19" s="91"/>
    </row>
    <row r="20" spans="3:8" x14ac:dyDescent="0.25">
      <c r="C20" s="111" t="s">
        <v>2</v>
      </c>
      <c r="D20" s="107" t="s">
        <v>3</v>
      </c>
      <c r="E20" s="108" t="s">
        <v>4</v>
      </c>
      <c r="F20" s="108" t="s">
        <v>5</v>
      </c>
      <c r="G20" s="108" t="s">
        <v>6</v>
      </c>
      <c r="H20" s="110" t="s">
        <v>7</v>
      </c>
    </row>
    <row r="21" spans="3:8" x14ac:dyDescent="0.25">
      <c r="C21" s="24"/>
      <c r="D21" s="25"/>
      <c r="E21" s="25"/>
      <c r="F21" s="25"/>
      <c r="G21" s="25"/>
      <c r="H21" s="26"/>
    </row>
    <row r="22" spans="3:8" x14ac:dyDescent="0.25">
      <c r="C22" s="29" t="s">
        <v>8</v>
      </c>
      <c r="D22" s="30" t="s">
        <v>8</v>
      </c>
      <c r="E22" s="30" t="s">
        <v>8</v>
      </c>
      <c r="F22" s="30" t="s">
        <v>8</v>
      </c>
      <c r="G22" s="30" t="s">
        <v>8</v>
      </c>
      <c r="H22" s="31" t="s">
        <v>16</v>
      </c>
    </row>
    <row r="24" spans="3:8" x14ac:dyDescent="0.25">
      <c r="C24" s="91" t="s">
        <v>17</v>
      </c>
    </row>
    <row r="25" spans="3:8" ht="15.75" thickBot="1" x14ac:dyDescent="0.3"/>
    <row r="26" spans="3:8" x14ac:dyDescent="0.25">
      <c r="C26" s="111" t="s">
        <v>2</v>
      </c>
      <c r="D26" s="107" t="s">
        <v>3</v>
      </c>
      <c r="E26" s="108" t="s">
        <v>4</v>
      </c>
      <c r="F26" s="108">
        <v>2016</v>
      </c>
      <c r="G26" s="108">
        <v>2015</v>
      </c>
      <c r="H26" s="110" t="s">
        <v>18</v>
      </c>
    </row>
    <row r="27" spans="3:8" x14ac:dyDescent="0.25">
      <c r="C27" s="24"/>
      <c r="D27" s="25"/>
      <c r="E27" s="25"/>
      <c r="F27" s="25"/>
      <c r="G27" s="25"/>
      <c r="H27" s="26"/>
    </row>
    <row r="28" spans="3:8" x14ac:dyDescent="0.25">
      <c r="C28" s="29" t="s">
        <v>198</v>
      </c>
      <c r="D28" s="97">
        <v>0</v>
      </c>
      <c r="E28" s="97">
        <v>0</v>
      </c>
      <c r="F28" s="97">
        <v>0</v>
      </c>
      <c r="G28" s="97">
        <v>0</v>
      </c>
      <c r="H28" s="31"/>
    </row>
    <row r="29" spans="3:8" x14ac:dyDescent="0.25">
      <c r="D29" s="21"/>
      <c r="E29" s="6"/>
      <c r="F29" s="6"/>
      <c r="G29" s="6"/>
    </row>
    <row r="30" spans="3:8" ht="15.75" thickBot="1" x14ac:dyDescent="0.3">
      <c r="C30" s="91" t="s">
        <v>19</v>
      </c>
    </row>
    <row r="31" spans="3:8" x14ac:dyDescent="0.25">
      <c r="C31" s="115" t="s">
        <v>2</v>
      </c>
      <c r="D31" s="116" t="s">
        <v>3</v>
      </c>
      <c r="E31" s="109" t="s">
        <v>20</v>
      </c>
      <c r="F31" s="109" t="s">
        <v>21</v>
      </c>
      <c r="G31" s="109" t="s">
        <v>22</v>
      </c>
      <c r="H31" s="117" t="s">
        <v>23</v>
      </c>
    </row>
    <row r="32" spans="3:8" x14ac:dyDescent="0.25">
      <c r="C32" s="118"/>
      <c r="D32" s="102"/>
      <c r="E32" s="102"/>
      <c r="F32" s="102"/>
      <c r="G32" s="102"/>
      <c r="H32" s="119" t="s">
        <v>24</v>
      </c>
    </row>
    <row r="33" spans="3:8" x14ac:dyDescent="0.25">
      <c r="C33" s="24" t="s">
        <v>201</v>
      </c>
      <c r="D33" s="120" t="s">
        <v>202</v>
      </c>
      <c r="E33" s="121">
        <v>20989.55</v>
      </c>
      <c r="F33" s="25"/>
      <c r="G33" s="25"/>
      <c r="H33" s="26" t="s">
        <v>199</v>
      </c>
    </row>
    <row r="34" spans="3:8" x14ac:dyDescent="0.25">
      <c r="C34" s="27" t="s">
        <v>203</v>
      </c>
      <c r="D34" s="98" t="s">
        <v>204</v>
      </c>
      <c r="E34" s="99">
        <v>56500</v>
      </c>
      <c r="H34" s="28" t="s">
        <v>199</v>
      </c>
    </row>
    <row r="35" spans="3:8" ht="30" x14ac:dyDescent="0.25">
      <c r="C35" s="27" t="s">
        <v>205</v>
      </c>
      <c r="D35" s="98" t="s">
        <v>206</v>
      </c>
      <c r="E35" s="99">
        <v>200.06</v>
      </c>
      <c r="H35" s="28" t="s">
        <v>199</v>
      </c>
    </row>
    <row r="36" spans="3:8" ht="30" x14ac:dyDescent="0.25">
      <c r="C36" s="27" t="s">
        <v>453</v>
      </c>
      <c r="D36" s="98" t="s">
        <v>454</v>
      </c>
      <c r="E36" s="99">
        <v>3475.08</v>
      </c>
      <c r="H36" s="28" t="s">
        <v>199</v>
      </c>
    </row>
    <row r="37" spans="3:8" ht="30" x14ac:dyDescent="0.25">
      <c r="C37" s="27" t="s">
        <v>455</v>
      </c>
      <c r="D37" s="98" t="s">
        <v>456</v>
      </c>
      <c r="E37" s="99">
        <v>48052.26</v>
      </c>
      <c r="H37" s="28" t="s">
        <v>199</v>
      </c>
    </row>
    <row r="38" spans="3:8" ht="30" x14ac:dyDescent="0.25">
      <c r="C38" s="27" t="s">
        <v>457</v>
      </c>
      <c r="D38" s="98" t="s">
        <v>458</v>
      </c>
      <c r="E38" s="99">
        <v>14548.04</v>
      </c>
      <c r="H38" s="28" t="s">
        <v>199</v>
      </c>
    </row>
    <row r="39" spans="3:8" ht="30" x14ac:dyDescent="0.25">
      <c r="C39" s="27" t="s">
        <v>459</v>
      </c>
      <c r="D39" s="98" t="s">
        <v>460</v>
      </c>
      <c r="E39" s="99">
        <v>6169.08</v>
      </c>
      <c r="H39" s="28" t="s">
        <v>199</v>
      </c>
    </row>
    <row r="40" spans="3:8" ht="30" x14ac:dyDescent="0.25">
      <c r="C40" s="27" t="s">
        <v>461</v>
      </c>
      <c r="D40" s="98" t="s">
        <v>469</v>
      </c>
      <c r="E40" s="99">
        <v>5000</v>
      </c>
      <c r="H40" s="28" t="s">
        <v>199</v>
      </c>
    </row>
    <row r="41" spans="3:8" ht="30" x14ac:dyDescent="0.25">
      <c r="C41" s="27" t="s">
        <v>484</v>
      </c>
      <c r="D41" s="98" t="s">
        <v>485</v>
      </c>
      <c r="E41" s="99">
        <v>581.70000000000005</v>
      </c>
      <c r="H41" s="28" t="s">
        <v>199</v>
      </c>
    </row>
    <row r="42" spans="3:8" x14ac:dyDescent="0.25">
      <c r="C42" s="27" t="s">
        <v>207</v>
      </c>
      <c r="D42" s="98" t="s">
        <v>208</v>
      </c>
      <c r="E42" s="99">
        <v>477.07</v>
      </c>
      <c r="H42" s="28" t="s">
        <v>199</v>
      </c>
    </row>
    <row r="43" spans="3:8" x14ac:dyDescent="0.25">
      <c r="C43" s="27" t="s">
        <v>209</v>
      </c>
      <c r="D43" s="98" t="s">
        <v>210</v>
      </c>
      <c r="E43" s="99">
        <v>24609.03</v>
      </c>
      <c r="H43" s="28" t="s">
        <v>199</v>
      </c>
    </row>
    <row r="44" spans="3:8" x14ac:dyDescent="0.25">
      <c r="C44" s="27" t="s">
        <v>211</v>
      </c>
      <c r="D44" s="98" t="s">
        <v>212</v>
      </c>
      <c r="E44" s="99">
        <v>49424.9</v>
      </c>
      <c r="H44" s="28" t="s">
        <v>199</v>
      </c>
    </row>
    <row r="45" spans="3:8" x14ac:dyDescent="0.25">
      <c r="C45" s="27" t="s">
        <v>213</v>
      </c>
      <c r="D45" s="98" t="s">
        <v>214</v>
      </c>
      <c r="E45" s="99">
        <v>101010</v>
      </c>
      <c r="H45" s="28" t="s">
        <v>199</v>
      </c>
    </row>
    <row r="46" spans="3:8" x14ac:dyDescent="0.25">
      <c r="C46" s="27" t="s">
        <v>215</v>
      </c>
      <c r="D46" s="98" t="s">
        <v>216</v>
      </c>
      <c r="E46" s="99">
        <v>425526.13</v>
      </c>
      <c r="H46" s="28" t="s">
        <v>199</v>
      </c>
    </row>
    <row r="47" spans="3:8" x14ac:dyDescent="0.25">
      <c r="C47" s="27" t="s">
        <v>218</v>
      </c>
      <c r="D47" s="98" t="s">
        <v>219</v>
      </c>
      <c r="E47" s="99"/>
      <c r="H47" s="28" t="s">
        <v>199</v>
      </c>
    </row>
    <row r="48" spans="3:8" x14ac:dyDescent="0.25">
      <c r="C48" s="27" t="s">
        <v>221</v>
      </c>
      <c r="D48" s="98" t="s">
        <v>222</v>
      </c>
      <c r="E48" s="99">
        <v>-634.5</v>
      </c>
      <c r="H48" s="28" t="s">
        <v>199</v>
      </c>
    </row>
    <row r="49" spans="3:8" x14ac:dyDescent="0.25">
      <c r="C49" s="27" t="s">
        <v>223</v>
      </c>
      <c r="D49" s="98" t="s">
        <v>224</v>
      </c>
      <c r="E49" s="99">
        <v>673.5</v>
      </c>
      <c r="H49" s="28" t="s">
        <v>199</v>
      </c>
    </row>
    <row r="50" spans="3:8" x14ac:dyDescent="0.25">
      <c r="C50" s="27" t="s">
        <v>225</v>
      </c>
      <c r="D50" s="98" t="s">
        <v>226</v>
      </c>
      <c r="E50" s="99">
        <v>1</v>
      </c>
      <c r="H50" s="28" t="s">
        <v>199</v>
      </c>
    </row>
    <row r="51" spans="3:8" x14ac:dyDescent="0.25">
      <c r="C51" s="27" t="s">
        <v>227</v>
      </c>
      <c r="D51" s="98" t="s">
        <v>228</v>
      </c>
      <c r="E51" s="99">
        <v>1</v>
      </c>
      <c r="H51" s="28" t="s">
        <v>199</v>
      </c>
    </row>
    <row r="52" spans="3:8" x14ac:dyDescent="0.25">
      <c r="C52" s="27" t="s">
        <v>229</v>
      </c>
      <c r="D52" s="98" t="s">
        <v>230</v>
      </c>
      <c r="E52" s="99">
        <v>1</v>
      </c>
      <c r="H52" s="28" t="s">
        <v>199</v>
      </c>
    </row>
    <row r="53" spans="3:8" x14ac:dyDescent="0.25">
      <c r="C53" s="27" t="s">
        <v>231</v>
      </c>
      <c r="D53" s="98" t="s">
        <v>232</v>
      </c>
      <c r="E53" s="99">
        <v>1</v>
      </c>
      <c r="H53" s="28" t="s">
        <v>199</v>
      </c>
    </row>
    <row r="54" spans="3:8" x14ac:dyDescent="0.25">
      <c r="C54" s="27" t="s">
        <v>233</v>
      </c>
      <c r="D54" s="98" t="s">
        <v>208</v>
      </c>
      <c r="E54" s="99">
        <v>6574.49</v>
      </c>
      <c r="H54" s="28" t="s">
        <v>199</v>
      </c>
    </row>
    <row r="55" spans="3:8" x14ac:dyDescent="0.25">
      <c r="C55" s="27" t="s">
        <v>234</v>
      </c>
      <c r="D55" s="98" t="s">
        <v>208</v>
      </c>
      <c r="E55" s="99">
        <v>3527.04</v>
      </c>
      <c r="H55" s="28" t="s">
        <v>199</v>
      </c>
    </row>
    <row r="56" spans="3:8" x14ac:dyDescent="0.25">
      <c r="C56" s="27" t="s">
        <v>235</v>
      </c>
      <c r="D56" s="98" t="s">
        <v>236</v>
      </c>
      <c r="E56" s="99">
        <v>350695.42</v>
      </c>
      <c r="H56" s="28" t="s">
        <v>199</v>
      </c>
    </row>
    <row r="57" spans="3:8" x14ac:dyDescent="0.25">
      <c r="C57" s="27" t="s">
        <v>237</v>
      </c>
      <c r="D57" s="98" t="s">
        <v>208</v>
      </c>
      <c r="E57" s="99">
        <v>24377.45</v>
      </c>
      <c r="H57" s="28" t="s">
        <v>199</v>
      </c>
    </row>
    <row r="58" spans="3:8" x14ac:dyDescent="0.25">
      <c r="C58" s="27" t="s">
        <v>238</v>
      </c>
      <c r="D58" s="98" t="s">
        <v>216</v>
      </c>
      <c r="E58" s="99">
        <v>50000</v>
      </c>
      <c r="H58" s="28" t="s">
        <v>199</v>
      </c>
    </row>
    <row r="59" spans="3:8" x14ac:dyDescent="0.25">
      <c r="C59" s="27" t="s">
        <v>239</v>
      </c>
      <c r="D59" s="98" t="s">
        <v>236</v>
      </c>
      <c r="E59" s="99">
        <v>80333.149999999994</v>
      </c>
      <c r="H59" s="28" t="s">
        <v>199</v>
      </c>
    </row>
    <row r="60" spans="3:8" x14ac:dyDescent="0.25">
      <c r="C60" s="27" t="s">
        <v>240</v>
      </c>
      <c r="D60" s="98" t="s">
        <v>202</v>
      </c>
      <c r="E60" s="99">
        <v>427669.92</v>
      </c>
      <c r="H60" s="28" t="s">
        <v>199</v>
      </c>
    </row>
    <row r="61" spans="3:8" x14ac:dyDescent="0.25">
      <c r="C61" s="27" t="s">
        <v>241</v>
      </c>
      <c r="D61" s="98" t="s">
        <v>210</v>
      </c>
      <c r="E61" s="99">
        <v>234527.54</v>
      </c>
      <c r="H61" s="28" t="s">
        <v>199</v>
      </c>
    </row>
    <row r="62" spans="3:8" x14ac:dyDescent="0.25">
      <c r="C62" s="27" t="s">
        <v>242</v>
      </c>
      <c r="D62" s="98" t="s">
        <v>216</v>
      </c>
      <c r="E62" s="99">
        <v>458054.73</v>
      </c>
      <c r="H62" s="28" t="s">
        <v>199</v>
      </c>
    </row>
    <row r="63" spans="3:8" x14ac:dyDescent="0.25">
      <c r="C63" s="27" t="s">
        <v>243</v>
      </c>
      <c r="D63" s="98" t="s">
        <v>214</v>
      </c>
      <c r="E63" s="99">
        <v>2417.73</v>
      </c>
      <c r="H63" s="28" t="s">
        <v>199</v>
      </c>
    </row>
    <row r="64" spans="3:8" x14ac:dyDescent="0.25">
      <c r="C64" s="27" t="s">
        <v>244</v>
      </c>
      <c r="D64" s="98" t="s">
        <v>204</v>
      </c>
      <c r="E64" s="99">
        <v>32248</v>
      </c>
      <c r="H64" s="28" t="s">
        <v>199</v>
      </c>
    </row>
    <row r="65" spans="3:8" x14ac:dyDescent="0.25">
      <c r="C65" s="27" t="s">
        <v>245</v>
      </c>
      <c r="D65" s="98" t="s">
        <v>214</v>
      </c>
      <c r="E65" s="99">
        <v>44243.53</v>
      </c>
      <c r="H65" s="28" t="s">
        <v>199</v>
      </c>
    </row>
    <row r="66" spans="3:8" x14ac:dyDescent="0.25">
      <c r="C66" s="27" t="s">
        <v>246</v>
      </c>
      <c r="D66" s="98" t="s">
        <v>210</v>
      </c>
      <c r="E66" s="99">
        <v>167713.22</v>
      </c>
      <c r="H66" s="28" t="s">
        <v>199</v>
      </c>
    </row>
    <row r="67" spans="3:8" x14ac:dyDescent="0.25">
      <c r="C67" s="27" t="s">
        <v>247</v>
      </c>
      <c r="D67" s="98" t="s">
        <v>212</v>
      </c>
      <c r="E67" s="99">
        <v>82000</v>
      </c>
      <c r="H67" s="28" t="s">
        <v>199</v>
      </c>
    </row>
    <row r="68" spans="3:8" x14ac:dyDescent="0.25">
      <c r="C68" s="27" t="s">
        <v>248</v>
      </c>
      <c r="D68" s="98" t="s">
        <v>216</v>
      </c>
      <c r="E68" s="99">
        <v>686105.3</v>
      </c>
      <c r="H68" s="28" t="s">
        <v>199</v>
      </c>
    </row>
    <row r="69" spans="3:8" x14ac:dyDescent="0.25">
      <c r="C69" s="27" t="s">
        <v>249</v>
      </c>
      <c r="D69" s="98" t="s">
        <v>202</v>
      </c>
      <c r="E69" s="99">
        <v>230000</v>
      </c>
      <c r="H69" s="28" t="s">
        <v>199</v>
      </c>
    </row>
    <row r="70" spans="3:8" ht="30" x14ac:dyDescent="0.25">
      <c r="C70" s="27" t="s">
        <v>250</v>
      </c>
      <c r="D70" s="98" t="s">
        <v>251</v>
      </c>
      <c r="E70" s="99">
        <v>700</v>
      </c>
      <c r="H70" s="28" t="s">
        <v>199</v>
      </c>
    </row>
    <row r="71" spans="3:8" x14ac:dyDescent="0.25">
      <c r="C71" s="27" t="s">
        <v>252</v>
      </c>
      <c r="D71" s="98" t="s">
        <v>253</v>
      </c>
      <c r="E71" s="99">
        <v>9980.24</v>
      </c>
      <c r="H71" s="28" t="s">
        <v>199</v>
      </c>
    </row>
    <row r="72" spans="3:8" x14ac:dyDescent="0.25">
      <c r="C72" s="27" t="s">
        <v>254</v>
      </c>
      <c r="D72" s="98" t="s">
        <v>255</v>
      </c>
      <c r="E72" s="99">
        <v>6362.44</v>
      </c>
      <c r="H72" s="28" t="s">
        <v>199</v>
      </c>
    </row>
    <row r="73" spans="3:8" x14ac:dyDescent="0.25">
      <c r="C73" s="27" t="s">
        <v>256</v>
      </c>
      <c r="D73" s="98" t="s">
        <v>257</v>
      </c>
      <c r="E73" s="99">
        <v>1.64</v>
      </c>
      <c r="H73" s="28" t="s">
        <v>199</v>
      </c>
    </row>
    <row r="74" spans="3:8" x14ac:dyDescent="0.25">
      <c r="C74" s="27" t="s">
        <v>258</v>
      </c>
      <c r="D74" s="98" t="s">
        <v>217</v>
      </c>
      <c r="E74" s="99">
        <v>25060</v>
      </c>
      <c r="H74" s="28" t="s">
        <v>199</v>
      </c>
    </row>
    <row r="75" spans="3:8" x14ac:dyDescent="0.25">
      <c r="C75" s="27" t="s">
        <v>259</v>
      </c>
      <c r="D75" s="98" t="s">
        <v>212</v>
      </c>
      <c r="E75" s="99">
        <v>-8281.74</v>
      </c>
      <c r="H75" s="28" t="s">
        <v>199</v>
      </c>
    </row>
    <row r="76" spans="3:8" hidden="1" x14ac:dyDescent="0.25">
      <c r="C76" s="27" t="s">
        <v>260</v>
      </c>
      <c r="D76" s="98" t="s">
        <v>202</v>
      </c>
      <c r="E76" s="99"/>
      <c r="H76" s="28" t="s">
        <v>199</v>
      </c>
    </row>
    <row r="77" spans="3:8" hidden="1" x14ac:dyDescent="0.25">
      <c r="C77" s="27" t="s">
        <v>261</v>
      </c>
      <c r="D77" s="98" t="s">
        <v>204</v>
      </c>
      <c r="E77" s="99"/>
      <c r="H77" s="28" t="s">
        <v>199</v>
      </c>
    </row>
    <row r="78" spans="3:8" x14ac:dyDescent="0.25">
      <c r="C78" s="27" t="s">
        <v>262</v>
      </c>
      <c r="D78" s="98" t="s">
        <v>208</v>
      </c>
      <c r="E78" s="99">
        <v>680.73</v>
      </c>
      <c r="H78" s="28" t="s">
        <v>199</v>
      </c>
    </row>
    <row r="79" spans="3:8" x14ac:dyDescent="0.25">
      <c r="C79" s="27" t="s">
        <v>263</v>
      </c>
      <c r="D79" s="98" t="s">
        <v>208</v>
      </c>
      <c r="E79" s="99">
        <v>1000</v>
      </c>
      <c r="H79" s="28" t="s">
        <v>199</v>
      </c>
    </row>
    <row r="80" spans="3:8" x14ac:dyDescent="0.25">
      <c r="C80" s="27" t="s">
        <v>264</v>
      </c>
      <c r="D80" s="98" t="s">
        <v>214</v>
      </c>
      <c r="E80" s="99">
        <v>43607.56</v>
      </c>
      <c r="H80" s="28" t="s">
        <v>199</v>
      </c>
    </row>
    <row r="81" spans="3:8" x14ac:dyDescent="0.25">
      <c r="C81" s="27" t="s">
        <v>265</v>
      </c>
      <c r="D81" s="98" t="s">
        <v>216</v>
      </c>
      <c r="E81" s="99">
        <v>14380</v>
      </c>
      <c r="H81" s="28" t="s">
        <v>199</v>
      </c>
    </row>
    <row r="82" spans="3:8" x14ac:dyDescent="0.25">
      <c r="C82" s="27" t="s">
        <v>266</v>
      </c>
      <c r="D82" s="98" t="s">
        <v>204</v>
      </c>
      <c r="E82" s="99">
        <v>194426.9</v>
      </c>
      <c r="H82" s="28" t="s">
        <v>199</v>
      </c>
    </row>
    <row r="83" spans="3:8" x14ac:dyDescent="0.25">
      <c r="C83" s="27" t="s">
        <v>267</v>
      </c>
      <c r="D83" s="98" t="s">
        <v>220</v>
      </c>
      <c r="E83" s="99">
        <v>0</v>
      </c>
      <c r="H83" s="28" t="s">
        <v>199</v>
      </c>
    </row>
    <row r="84" spans="3:8" x14ac:dyDescent="0.25">
      <c r="C84" s="27" t="s">
        <v>268</v>
      </c>
      <c r="D84" s="98" t="s">
        <v>217</v>
      </c>
      <c r="E84" s="99">
        <v>204923.07</v>
      </c>
      <c r="H84" s="28" t="s">
        <v>199</v>
      </c>
    </row>
    <row r="85" spans="3:8" ht="12" customHeight="1" x14ac:dyDescent="0.25">
      <c r="C85" s="27" t="s">
        <v>269</v>
      </c>
      <c r="D85" s="98" t="s">
        <v>270</v>
      </c>
      <c r="E85" s="99">
        <v>119604</v>
      </c>
      <c r="H85" s="28" t="s">
        <v>199</v>
      </c>
    </row>
    <row r="86" spans="3:8" ht="45" hidden="1" x14ac:dyDescent="0.25">
      <c r="C86" s="27" t="s">
        <v>462</v>
      </c>
      <c r="D86" s="98" t="s">
        <v>463</v>
      </c>
      <c r="E86" s="99"/>
      <c r="H86" s="28"/>
    </row>
    <row r="87" spans="3:8" ht="45" hidden="1" x14ac:dyDescent="0.25">
      <c r="C87" s="27" t="s">
        <v>462</v>
      </c>
      <c r="D87" s="98" t="s">
        <v>463</v>
      </c>
      <c r="E87" s="99">
        <v>0</v>
      </c>
      <c r="H87" s="28" t="s">
        <v>199</v>
      </c>
    </row>
    <row r="88" spans="3:8" ht="30" x14ac:dyDescent="0.25">
      <c r="C88" s="27" t="s">
        <v>271</v>
      </c>
      <c r="D88" s="98" t="s">
        <v>272</v>
      </c>
      <c r="E88" s="99">
        <v>1488.01</v>
      </c>
      <c r="H88" s="28" t="s">
        <v>199</v>
      </c>
    </row>
    <row r="89" spans="3:8" x14ac:dyDescent="0.25">
      <c r="C89" s="27" t="s">
        <v>273</v>
      </c>
      <c r="D89" s="98" t="s">
        <v>274</v>
      </c>
      <c r="E89" s="99">
        <v>12639.44</v>
      </c>
      <c r="H89" s="28" t="s">
        <v>199</v>
      </c>
    </row>
    <row r="90" spans="3:8" x14ac:dyDescent="0.25">
      <c r="C90" s="27" t="s">
        <v>275</v>
      </c>
      <c r="D90" s="98" t="s">
        <v>274</v>
      </c>
      <c r="E90" s="99">
        <v>12848.47</v>
      </c>
      <c r="H90" s="28" t="s">
        <v>199</v>
      </c>
    </row>
    <row r="91" spans="3:8" x14ac:dyDescent="0.25">
      <c r="C91" s="27" t="s">
        <v>276</v>
      </c>
      <c r="D91" s="98" t="s">
        <v>210</v>
      </c>
      <c r="E91" s="99">
        <v>3286.78</v>
      </c>
      <c r="H91" s="28" t="s">
        <v>199</v>
      </c>
    </row>
    <row r="92" spans="3:8" x14ac:dyDescent="0.25">
      <c r="C92" s="29"/>
      <c r="D92" s="30"/>
      <c r="E92" s="30"/>
      <c r="F92" s="30"/>
      <c r="G92" s="30"/>
      <c r="H92" s="31" t="s">
        <v>199</v>
      </c>
    </row>
    <row r="93" spans="3:8" ht="15.75" thickBot="1" x14ac:dyDescent="0.3"/>
    <row r="94" spans="3:8" ht="15.75" thickBot="1" x14ac:dyDescent="0.3">
      <c r="C94" s="91" t="s">
        <v>25</v>
      </c>
      <c r="D94" s="4"/>
      <c r="E94" s="4"/>
      <c r="F94" s="4"/>
      <c r="G94" s="4"/>
      <c r="H94" s="122" t="s">
        <v>23</v>
      </c>
    </row>
    <row r="95" spans="3:8" ht="15.75" thickBot="1" x14ac:dyDescent="0.3">
      <c r="C95" s="111" t="s">
        <v>2</v>
      </c>
      <c r="D95" s="107" t="s">
        <v>3</v>
      </c>
      <c r="E95" s="108" t="s">
        <v>20</v>
      </c>
      <c r="F95" s="108" t="s">
        <v>21</v>
      </c>
      <c r="G95" s="108" t="s">
        <v>22</v>
      </c>
      <c r="H95" s="122" t="s">
        <v>24</v>
      </c>
    </row>
    <row r="96" spans="3:8" x14ac:dyDescent="0.25">
      <c r="C96" s="24"/>
      <c r="D96" s="25"/>
      <c r="E96" s="25"/>
      <c r="F96" s="25"/>
      <c r="G96" s="25"/>
      <c r="H96" s="28"/>
    </row>
    <row r="97" spans="3:8" x14ac:dyDescent="0.25">
      <c r="C97" s="39" t="s">
        <v>8</v>
      </c>
      <c r="D97" s="40" t="s">
        <v>8</v>
      </c>
      <c r="E97" s="41" t="s">
        <v>8</v>
      </c>
      <c r="F97" s="41" t="s">
        <v>8</v>
      </c>
      <c r="G97" s="42"/>
      <c r="H97" s="43" t="s">
        <v>29</v>
      </c>
    </row>
    <row r="98" spans="3:8" ht="15.75" thickBot="1" x14ac:dyDescent="0.3"/>
    <row r="99" spans="3:8" ht="15.75" thickBot="1" x14ac:dyDescent="0.3">
      <c r="C99" s="23" t="s">
        <v>26</v>
      </c>
      <c r="D99" s="11"/>
      <c r="E99" s="74"/>
      <c r="F99" s="11"/>
      <c r="G99" s="11"/>
      <c r="H99" s="123"/>
    </row>
    <row r="100" spans="3:8" ht="15.75" thickBot="1" x14ac:dyDescent="0.3">
      <c r="C100" s="124" t="s">
        <v>2</v>
      </c>
      <c r="D100" s="125" t="s">
        <v>3</v>
      </c>
      <c r="E100" s="126" t="s">
        <v>4</v>
      </c>
      <c r="F100" s="127" t="s">
        <v>27</v>
      </c>
      <c r="G100" s="128"/>
      <c r="H100" s="122" t="s">
        <v>28</v>
      </c>
    </row>
    <row r="101" spans="3:8" x14ac:dyDescent="0.25">
      <c r="C101" s="44"/>
      <c r="D101" s="8"/>
      <c r="E101" s="7"/>
      <c r="F101" s="7"/>
      <c r="G101" s="19"/>
      <c r="H101" s="45"/>
    </row>
    <row r="102" spans="3:8" x14ac:dyDescent="0.25">
      <c r="C102" s="39" t="s">
        <v>8</v>
      </c>
      <c r="D102" s="40" t="s">
        <v>8</v>
      </c>
      <c r="E102" s="41" t="s">
        <v>8</v>
      </c>
      <c r="F102" s="41" t="s">
        <v>8</v>
      </c>
      <c r="G102" s="42"/>
      <c r="H102" s="43" t="s">
        <v>29</v>
      </c>
    </row>
    <row r="103" spans="3:8" x14ac:dyDescent="0.25">
      <c r="C103" s="19"/>
      <c r="D103" s="19"/>
      <c r="E103" s="19"/>
      <c r="F103" s="19"/>
      <c r="G103" s="19"/>
      <c r="H103" s="19"/>
    </row>
    <row r="104" spans="3:8" ht="15.75" thickBot="1" x14ac:dyDescent="0.3">
      <c r="C104" s="23" t="s">
        <v>30</v>
      </c>
      <c r="D104" s="11"/>
      <c r="E104" s="74"/>
      <c r="F104" s="11"/>
      <c r="G104" s="11"/>
      <c r="H104" s="91"/>
    </row>
    <row r="105" spans="3:8" x14ac:dyDescent="0.25">
      <c r="C105" s="111" t="s">
        <v>2</v>
      </c>
      <c r="D105" s="107" t="s">
        <v>3</v>
      </c>
      <c r="E105" s="109" t="s">
        <v>4</v>
      </c>
      <c r="F105" s="115" t="s">
        <v>27</v>
      </c>
      <c r="G105" s="129"/>
      <c r="H105" s="117" t="s">
        <v>28</v>
      </c>
    </row>
    <row r="106" spans="3:8" x14ac:dyDescent="0.25">
      <c r="C106" s="46"/>
      <c r="D106" s="33"/>
      <c r="E106" s="34"/>
      <c r="F106" s="34"/>
      <c r="G106" s="35"/>
      <c r="H106" s="36"/>
    </row>
    <row r="107" spans="3:8" x14ac:dyDescent="0.25">
      <c r="C107" s="39" t="s">
        <v>8</v>
      </c>
      <c r="D107" s="40" t="s">
        <v>8</v>
      </c>
      <c r="E107" s="41" t="s">
        <v>8</v>
      </c>
      <c r="F107" s="41" t="s">
        <v>8</v>
      </c>
      <c r="G107" s="42"/>
      <c r="H107" s="47" t="s">
        <v>31</v>
      </c>
    </row>
    <row r="108" spans="3:8" x14ac:dyDescent="0.25">
      <c r="C108" s="19"/>
      <c r="D108" s="19"/>
      <c r="E108" s="19"/>
      <c r="F108" s="19"/>
      <c r="G108" s="19"/>
      <c r="H108" s="19"/>
    </row>
    <row r="109" spans="3:8" ht="15.75" thickBot="1" x14ac:dyDescent="0.3">
      <c r="C109" s="91" t="s">
        <v>32</v>
      </c>
      <c r="D109" s="19"/>
      <c r="E109" s="19"/>
      <c r="F109" s="19"/>
      <c r="G109" s="19"/>
      <c r="H109" s="91"/>
    </row>
    <row r="110" spans="3:8" x14ac:dyDescent="0.25">
      <c r="C110" s="111" t="s">
        <v>2</v>
      </c>
      <c r="D110" s="107" t="s">
        <v>3</v>
      </c>
      <c r="E110" s="108" t="s">
        <v>4</v>
      </c>
      <c r="F110" s="108" t="s">
        <v>5</v>
      </c>
      <c r="G110" s="108" t="s">
        <v>33</v>
      </c>
      <c r="H110" s="110" t="s">
        <v>34</v>
      </c>
    </row>
    <row r="111" spans="3:8" x14ac:dyDescent="0.25">
      <c r="C111" s="46"/>
      <c r="D111" s="33"/>
      <c r="E111" s="34"/>
      <c r="F111" s="34"/>
      <c r="G111" s="34"/>
      <c r="H111" s="36"/>
    </row>
    <row r="112" spans="3:8" x14ac:dyDescent="0.25">
      <c r="C112" s="39" t="s">
        <v>8</v>
      </c>
      <c r="D112" s="40" t="s">
        <v>8</v>
      </c>
      <c r="E112" s="41" t="s">
        <v>8</v>
      </c>
      <c r="F112" s="41" t="s">
        <v>8</v>
      </c>
      <c r="G112" s="41" t="s">
        <v>8</v>
      </c>
      <c r="H112" s="47" t="s">
        <v>35</v>
      </c>
    </row>
    <row r="113" spans="3:8" x14ac:dyDescent="0.25">
      <c r="C113" s="19"/>
      <c r="D113" s="19"/>
      <c r="E113" s="19"/>
      <c r="F113" s="19"/>
      <c r="G113" s="19"/>
      <c r="H113" s="19"/>
    </row>
    <row r="114" spans="3:8" ht="15.75" thickBot="1" x14ac:dyDescent="0.3">
      <c r="C114" s="91" t="s">
        <v>36</v>
      </c>
      <c r="D114" s="19"/>
      <c r="E114" s="19"/>
      <c r="F114" s="19"/>
      <c r="G114" s="19"/>
      <c r="H114" s="91"/>
    </row>
    <row r="115" spans="3:8" x14ac:dyDescent="0.25">
      <c r="C115" s="111" t="s">
        <v>2</v>
      </c>
      <c r="D115" s="107" t="s">
        <v>3</v>
      </c>
      <c r="E115" s="108" t="s">
        <v>4</v>
      </c>
      <c r="F115" s="108" t="s">
        <v>5</v>
      </c>
      <c r="G115" s="108" t="s">
        <v>37</v>
      </c>
      <c r="H115" s="110" t="s">
        <v>38</v>
      </c>
    </row>
    <row r="116" spans="3:8" x14ac:dyDescent="0.25">
      <c r="C116" s="46"/>
      <c r="D116" s="33"/>
      <c r="E116" s="34"/>
      <c r="F116" s="34"/>
      <c r="G116" s="34"/>
      <c r="H116" s="48"/>
    </row>
    <row r="117" spans="3:8" x14ac:dyDescent="0.25">
      <c r="C117" s="39" t="s">
        <v>8</v>
      </c>
      <c r="D117" s="40" t="s">
        <v>8</v>
      </c>
      <c r="E117" s="41" t="s">
        <v>8</v>
      </c>
      <c r="F117" s="41" t="s">
        <v>8</v>
      </c>
      <c r="G117" s="41" t="s">
        <v>8</v>
      </c>
      <c r="H117" s="43" t="s">
        <v>39</v>
      </c>
    </row>
    <row r="118" spans="3:8" x14ac:dyDescent="0.25">
      <c r="C118" s="7"/>
      <c r="D118" s="8"/>
      <c r="E118" s="7"/>
      <c r="F118" s="7"/>
      <c r="G118" s="7"/>
      <c r="H118" s="19"/>
    </row>
    <row r="119" spans="3:8" ht="15.75" thickBot="1" x14ac:dyDescent="0.3">
      <c r="C119" s="19"/>
      <c r="D119" s="19"/>
      <c r="E119" s="19"/>
      <c r="F119" s="19"/>
      <c r="G119" s="19"/>
      <c r="H119" s="19"/>
    </row>
    <row r="120" spans="3:8" ht="15.75" thickBot="1" x14ac:dyDescent="0.3">
      <c r="C120" s="91" t="s">
        <v>40</v>
      </c>
      <c r="D120" s="19"/>
      <c r="E120" s="19"/>
      <c r="F120" s="19"/>
      <c r="G120" s="19"/>
      <c r="H120" s="122" t="s">
        <v>41</v>
      </c>
    </row>
    <row r="121" spans="3:8" x14ac:dyDescent="0.25">
      <c r="C121" s="111" t="s">
        <v>2</v>
      </c>
      <c r="D121" s="107" t="s">
        <v>3</v>
      </c>
      <c r="E121" s="130" t="s">
        <v>42</v>
      </c>
      <c r="F121" s="130" t="s">
        <v>43</v>
      </c>
      <c r="G121" s="108" t="s">
        <v>44</v>
      </c>
      <c r="H121" s="131" t="s">
        <v>45</v>
      </c>
    </row>
    <row r="122" spans="3:8" ht="7.5" customHeight="1" x14ac:dyDescent="0.25">
      <c r="C122" s="46"/>
      <c r="D122" s="33"/>
      <c r="E122" s="34"/>
      <c r="F122" s="34"/>
      <c r="G122" s="34"/>
      <c r="H122" s="49"/>
    </row>
    <row r="123" spans="3:8" ht="28.5" customHeight="1" x14ac:dyDescent="0.25">
      <c r="C123" s="37">
        <v>1231</v>
      </c>
      <c r="D123" s="8" t="s">
        <v>46</v>
      </c>
      <c r="E123" s="9">
        <v>2199858.5299999998</v>
      </c>
      <c r="F123" s="9">
        <v>2199858.5299999998</v>
      </c>
      <c r="G123" s="7"/>
      <c r="H123" s="50" t="s">
        <v>47</v>
      </c>
    </row>
    <row r="124" spans="3:8" x14ac:dyDescent="0.25">
      <c r="C124" s="37"/>
      <c r="D124" s="8"/>
      <c r="E124" s="9"/>
      <c r="F124" s="9"/>
      <c r="G124" s="7"/>
      <c r="H124" s="50"/>
    </row>
    <row r="125" spans="3:8" ht="28.5" customHeight="1" x14ac:dyDescent="0.25">
      <c r="C125" s="37">
        <v>1233</v>
      </c>
      <c r="D125" s="7" t="s">
        <v>48</v>
      </c>
      <c r="E125" s="9">
        <v>1392648.74</v>
      </c>
      <c r="F125" s="9">
        <v>1392648.74</v>
      </c>
      <c r="G125" s="7"/>
      <c r="H125" s="50" t="s">
        <v>47</v>
      </c>
    </row>
    <row r="126" spans="3:8" ht="14.25" customHeight="1" x14ac:dyDescent="0.25">
      <c r="C126" s="37"/>
      <c r="D126" s="7"/>
      <c r="E126" s="9"/>
      <c r="F126" s="9"/>
      <c r="G126" s="7"/>
      <c r="H126" s="50"/>
    </row>
    <row r="127" spans="3:8" ht="52.5" customHeight="1" x14ac:dyDescent="0.25">
      <c r="C127" s="39">
        <v>1235</v>
      </c>
      <c r="D127" s="41" t="s">
        <v>173</v>
      </c>
      <c r="E127" s="51">
        <v>9451757.2899999991</v>
      </c>
      <c r="F127" s="51">
        <v>14270158.369999999</v>
      </c>
      <c r="G127" s="41"/>
      <c r="H127" s="50" t="s">
        <v>515</v>
      </c>
    </row>
    <row r="128" spans="3:8" ht="16.5" customHeight="1" thickBot="1" x14ac:dyDescent="0.3">
      <c r="C128" s="19"/>
      <c r="D128" s="19"/>
      <c r="E128" s="10"/>
      <c r="F128" s="10"/>
      <c r="G128" s="19"/>
      <c r="H128" s="19"/>
    </row>
    <row r="129" spans="2:9" ht="15.75" thickBot="1" x14ac:dyDescent="0.3">
      <c r="C129" s="91" t="s">
        <v>49</v>
      </c>
      <c r="D129" s="19"/>
      <c r="E129" s="19"/>
      <c r="F129" s="19"/>
      <c r="G129" s="19"/>
      <c r="H129" s="122" t="s">
        <v>41</v>
      </c>
    </row>
    <row r="130" spans="2:9" x14ac:dyDescent="0.25">
      <c r="C130" s="111" t="s">
        <v>2</v>
      </c>
      <c r="D130" s="107" t="s">
        <v>3</v>
      </c>
      <c r="E130" s="130" t="s">
        <v>42</v>
      </c>
      <c r="F130" s="130" t="s">
        <v>43</v>
      </c>
      <c r="G130" s="108" t="s">
        <v>44</v>
      </c>
      <c r="H130" s="131" t="s">
        <v>45</v>
      </c>
    </row>
    <row r="131" spans="2:9" ht="8.25" customHeight="1" x14ac:dyDescent="0.25">
      <c r="C131" s="46"/>
      <c r="D131" s="33"/>
      <c r="E131" s="34"/>
      <c r="F131" s="34"/>
      <c r="G131" s="34"/>
      <c r="H131" s="49"/>
    </row>
    <row r="132" spans="2:9" ht="25.5" x14ac:dyDescent="0.25">
      <c r="C132" s="37">
        <v>1241</v>
      </c>
      <c r="D132" s="7" t="s">
        <v>50</v>
      </c>
      <c r="E132" s="9">
        <v>1674777.28</v>
      </c>
      <c r="F132" s="9">
        <v>1674777.28</v>
      </c>
      <c r="G132" s="9">
        <f>+F132-E132</f>
        <v>0</v>
      </c>
      <c r="H132" s="50" t="s">
        <v>53</v>
      </c>
      <c r="I132" s="6"/>
    </row>
    <row r="133" spans="2:9" ht="38.25" x14ac:dyDescent="0.25">
      <c r="C133" s="37">
        <v>1242</v>
      </c>
      <c r="D133" s="7" t="s">
        <v>51</v>
      </c>
      <c r="E133" s="9">
        <v>614530.42000000004</v>
      </c>
      <c r="F133" s="9">
        <v>614530.42000000004</v>
      </c>
      <c r="G133" s="9">
        <f>+F133-E133</f>
        <v>0</v>
      </c>
      <c r="H133" s="50" t="s">
        <v>53</v>
      </c>
    </row>
    <row r="134" spans="2:9" ht="51" x14ac:dyDescent="0.25">
      <c r="C134" s="37">
        <v>1243</v>
      </c>
      <c r="D134" s="7" t="s">
        <v>277</v>
      </c>
      <c r="E134" s="9">
        <v>541550.47</v>
      </c>
      <c r="F134" s="9">
        <v>541550.47</v>
      </c>
      <c r="G134" s="9">
        <f>+F134-E134</f>
        <v>0</v>
      </c>
      <c r="H134" s="50" t="s">
        <v>53</v>
      </c>
    </row>
    <row r="135" spans="2:9" ht="25.5" x14ac:dyDescent="0.25">
      <c r="C135" s="37">
        <v>1244</v>
      </c>
      <c r="D135" s="7" t="s">
        <v>52</v>
      </c>
      <c r="E135" s="9">
        <v>5569525.4900000002</v>
      </c>
      <c r="F135" s="9">
        <v>5569525.4900000002</v>
      </c>
      <c r="G135" s="9">
        <f>+F135-E135</f>
        <v>0</v>
      </c>
      <c r="H135" s="50" t="s">
        <v>53</v>
      </c>
    </row>
    <row r="136" spans="2:9" ht="25.5" x14ac:dyDescent="0.25">
      <c r="C136" s="37">
        <v>1245</v>
      </c>
      <c r="D136" s="7" t="s">
        <v>54</v>
      </c>
      <c r="E136" s="9">
        <v>240246</v>
      </c>
      <c r="F136" s="9">
        <v>240246</v>
      </c>
      <c r="G136" s="9">
        <v>0</v>
      </c>
      <c r="H136" s="50" t="s">
        <v>53</v>
      </c>
    </row>
    <row r="137" spans="2:9" ht="38.25" x14ac:dyDescent="0.25">
      <c r="C137" s="37">
        <v>1246</v>
      </c>
      <c r="D137" s="7" t="s">
        <v>55</v>
      </c>
      <c r="E137" s="9">
        <v>1433238.58</v>
      </c>
      <c r="F137" s="9">
        <v>1433238.58</v>
      </c>
      <c r="G137" s="9">
        <v>0</v>
      </c>
      <c r="H137" s="50" t="s">
        <v>53</v>
      </c>
    </row>
    <row r="138" spans="2:9" ht="38.25" x14ac:dyDescent="0.25">
      <c r="C138" s="39">
        <v>1247</v>
      </c>
      <c r="D138" s="41" t="s">
        <v>56</v>
      </c>
      <c r="E138" s="51">
        <v>56500</v>
      </c>
      <c r="F138" s="51">
        <v>56500</v>
      </c>
      <c r="G138" s="51">
        <v>0</v>
      </c>
      <c r="H138" s="52" t="s">
        <v>53</v>
      </c>
    </row>
    <row r="139" spans="2:9" ht="15.75" thickBot="1" x14ac:dyDescent="0.3">
      <c r="C139" s="7"/>
      <c r="D139" s="8"/>
      <c r="E139" s="7"/>
      <c r="F139" s="7"/>
      <c r="G139" s="7"/>
      <c r="H139" s="7"/>
    </row>
    <row r="140" spans="2:9" ht="15.75" thickBot="1" x14ac:dyDescent="0.3">
      <c r="B140" s="91"/>
      <c r="C140" s="91" t="s">
        <v>57</v>
      </c>
      <c r="D140" s="19"/>
      <c r="E140" s="19"/>
      <c r="F140" s="19"/>
      <c r="G140" s="19"/>
      <c r="H140" s="122" t="s">
        <v>41</v>
      </c>
    </row>
    <row r="141" spans="2:9" x14ac:dyDescent="0.25">
      <c r="C141" s="132" t="s">
        <v>2</v>
      </c>
      <c r="D141" s="107" t="s">
        <v>3</v>
      </c>
      <c r="E141" s="130" t="s">
        <v>42</v>
      </c>
      <c r="F141" s="130" t="s">
        <v>43</v>
      </c>
      <c r="G141" s="108" t="s">
        <v>44</v>
      </c>
      <c r="H141" s="131" t="s">
        <v>45</v>
      </c>
    </row>
    <row r="142" spans="2:9" x14ac:dyDescent="0.25">
      <c r="C142" s="46"/>
      <c r="D142" s="33"/>
      <c r="E142" s="34"/>
      <c r="F142" s="34"/>
      <c r="G142" s="34"/>
      <c r="H142" s="49"/>
    </row>
    <row r="143" spans="2:9" x14ac:dyDescent="0.25">
      <c r="C143" s="39" t="s">
        <v>8</v>
      </c>
      <c r="D143" s="40" t="s">
        <v>8</v>
      </c>
      <c r="E143" s="41" t="s">
        <v>8</v>
      </c>
      <c r="F143" s="41" t="s">
        <v>8</v>
      </c>
      <c r="G143" s="51">
        <v>0</v>
      </c>
      <c r="H143" s="52" t="s">
        <v>58</v>
      </c>
    </row>
    <row r="144" spans="2:9" ht="15.75" thickBot="1" x14ac:dyDescent="0.3">
      <c r="C144" s="7"/>
      <c r="D144" s="8"/>
      <c r="E144" s="7"/>
      <c r="F144" s="7"/>
      <c r="G144" s="7"/>
      <c r="H144" s="7"/>
    </row>
    <row r="145" spans="3:8" ht="15.75" thickBot="1" x14ac:dyDescent="0.3">
      <c r="C145" s="91" t="s">
        <v>59</v>
      </c>
      <c r="D145" s="20"/>
      <c r="E145" s="20"/>
      <c r="F145" s="20"/>
      <c r="G145" s="20"/>
      <c r="H145" s="122" t="s">
        <v>60</v>
      </c>
    </row>
    <row r="146" spans="3:8" x14ac:dyDescent="0.25">
      <c r="C146" s="111" t="s">
        <v>2</v>
      </c>
      <c r="D146" s="133" t="s">
        <v>3</v>
      </c>
      <c r="E146" s="131" t="s">
        <v>42</v>
      </c>
      <c r="F146" s="131" t="s">
        <v>43</v>
      </c>
      <c r="G146" s="131" t="s">
        <v>44</v>
      </c>
      <c r="H146" s="131" t="s">
        <v>45</v>
      </c>
    </row>
    <row r="147" spans="3:8" x14ac:dyDescent="0.25">
      <c r="C147" s="46"/>
      <c r="D147" s="33"/>
      <c r="E147" s="34"/>
      <c r="F147" s="34"/>
      <c r="G147" s="34"/>
      <c r="H147" s="49"/>
    </row>
    <row r="148" spans="3:8" x14ac:dyDescent="0.25">
      <c r="C148" s="37">
        <v>1251</v>
      </c>
      <c r="D148" s="8" t="s">
        <v>61</v>
      </c>
      <c r="E148" s="9">
        <v>0</v>
      </c>
      <c r="F148" s="9">
        <v>0</v>
      </c>
      <c r="G148" s="9">
        <v>0</v>
      </c>
      <c r="H148" s="50" t="s">
        <v>53</v>
      </c>
    </row>
    <row r="149" spans="3:8" x14ac:dyDescent="0.25">
      <c r="C149" s="39">
        <v>1254</v>
      </c>
      <c r="D149" s="40" t="s">
        <v>62</v>
      </c>
      <c r="E149" s="51">
        <v>0</v>
      </c>
      <c r="F149" s="51">
        <v>0</v>
      </c>
      <c r="G149" s="51">
        <v>0</v>
      </c>
      <c r="H149" s="52" t="s">
        <v>53</v>
      </c>
    </row>
    <row r="150" spans="3:8" ht="15.75" thickBot="1" x14ac:dyDescent="0.3">
      <c r="C150" s="7"/>
      <c r="D150" s="8"/>
      <c r="E150" s="9"/>
      <c r="F150" s="9"/>
      <c r="G150" s="9"/>
      <c r="H150" s="7"/>
    </row>
    <row r="151" spans="3:8" ht="15.75" thickBot="1" x14ac:dyDescent="0.3">
      <c r="C151" s="91" t="s">
        <v>63</v>
      </c>
      <c r="D151" s="19"/>
      <c r="E151" s="19"/>
      <c r="F151" s="19"/>
      <c r="G151" s="19"/>
      <c r="H151" s="134" t="s">
        <v>60</v>
      </c>
    </row>
    <row r="152" spans="3:8" x14ac:dyDescent="0.25">
      <c r="C152" s="111" t="s">
        <v>2</v>
      </c>
      <c r="D152" s="107" t="s">
        <v>3</v>
      </c>
      <c r="E152" s="135" t="s">
        <v>42</v>
      </c>
      <c r="F152" s="135" t="s">
        <v>43</v>
      </c>
      <c r="G152" s="108" t="s">
        <v>44</v>
      </c>
      <c r="H152" s="108" t="s">
        <v>45</v>
      </c>
    </row>
    <row r="153" spans="3:8" x14ac:dyDescent="0.25">
      <c r="C153" s="46"/>
      <c r="D153" s="33"/>
      <c r="E153" s="34"/>
      <c r="F153" s="34"/>
      <c r="G153" s="34"/>
      <c r="H153" s="49"/>
    </row>
    <row r="154" spans="3:8" x14ac:dyDescent="0.25">
      <c r="C154" s="39" t="s">
        <v>8</v>
      </c>
      <c r="D154" s="40" t="s">
        <v>8</v>
      </c>
      <c r="E154" s="41" t="s">
        <v>8</v>
      </c>
      <c r="F154" s="41" t="s">
        <v>8</v>
      </c>
      <c r="G154" s="41"/>
      <c r="H154" s="52" t="s">
        <v>53</v>
      </c>
    </row>
    <row r="155" spans="3:8" ht="15.75" thickBot="1" x14ac:dyDescent="0.3">
      <c r="C155" s="19"/>
      <c r="D155" s="53"/>
      <c r="E155" s="19"/>
      <c r="F155" s="19"/>
      <c r="G155" s="19"/>
      <c r="H155" s="20"/>
    </row>
    <row r="156" spans="3:8" ht="15.75" thickBot="1" x14ac:dyDescent="0.3">
      <c r="C156" s="91" t="s">
        <v>64</v>
      </c>
      <c r="D156" s="19"/>
      <c r="E156" s="19"/>
      <c r="F156" s="19"/>
      <c r="G156" s="19"/>
      <c r="H156" s="122" t="s">
        <v>60</v>
      </c>
    </row>
    <row r="157" spans="3:8" x14ac:dyDescent="0.25">
      <c r="C157" s="111" t="s">
        <v>2</v>
      </c>
      <c r="D157" s="107" t="s">
        <v>3</v>
      </c>
      <c r="E157" s="130" t="s">
        <v>42</v>
      </c>
      <c r="F157" s="130" t="s">
        <v>43</v>
      </c>
      <c r="G157" s="108" t="s">
        <v>44</v>
      </c>
      <c r="H157" s="131" t="s">
        <v>45</v>
      </c>
    </row>
    <row r="158" spans="3:8" x14ac:dyDescent="0.25">
      <c r="C158" s="46"/>
      <c r="D158" s="33"/>
      <c r="E158" s="34"/>
      <c r="F158" s="34"/>
      <c r="G158" s="34"/>
      <c r="H158" s="49"/>
    </row>
    <row r="159" spans="3:8" x14ac:dyDescent="0.25">
      <c r="C159" s="39" t="s">
        <v>8</v>
      </c>
      <c r="D159" s="40" t="s">
        <v>8</v>
      </c>
      <c r="E159" s="41" t="s">
        <v>8</v>
      </c>
      <c r="F159" s="41" t="s">
        <v>8</v>
      </c>
      <c r="G159" s="41"/>
      <c r="H159" s="52" t="s">
        <v>53</v>
      </c>
    </row>
    <row r="160" spans="3:8" x14ac:dyDescent="0.25">
      <c r="C160" s="19"/>
      <c r="D160" s="19"/>
      <c r="E160" s="19"/>
      <c r="F160" s="19"/>
      <c r="G160" s="19"/>
      <c r="H160" s="19"/>
    </row>
    <row r="161" spans="3:8" x14ac:dyDescent="0.25">
      <c r="C161" s="91" t="s">
        <v>65</v>
      </c>
      <c r="D161" s="19"/>
      <c r="E161" s="19"/>
      <c r="F161" s="19"/>
      <c r="G161" s="19"/>
      <c r="H161" s="91"/>
    </row>
    <row r="162" spans="3:8" x14ac:dyDescent="0.25">
      <c r="C162" s="145" t="s">
        <v>66</v>
      </c>
      <c r="D162" s="143"/>
      <c r="E162" s="143"/>
      <c r="F162" s="143"/>
      <c r="G162" s="146"/>
      <c r="H162" s="147" t="s">
        <v>67</v>
      </c>
    </row>
    <row r="163" spans="3:8" hidden="1" x14ac:dyDescent="0.25">
      <c r="C163" s="55"/>
      <c r="D163" s="56"/>
      <c r="E163" s="56"/>
      <c r="F163" s="56"/>
      <c r="G163" s="56"/>
      <c r="H163" s="36"/>
    </row>
    <row r="164" spans="3:8" x14ac:dyDescent="0.25">
      <c r="C164" s="96" t="s">
        <v>8</v>
      </c>
      <c r="D164" s="57"/>
      <c r="E164" s="57"/>
      <c r="F164" s="57"/>
      <c r="G164" s="57"/>
      <c r="H164" s="47" t="s">
        <v>68</v>
      </c>
    </row>
    <row r="165" spans="3:8" x14ac:dyDescent="0.25">
      <c r="C165" s="19"/>
      <c r="D165" s="19"/>
      <c r="E165" s="19"/>
      <c r="F165" s="19"/>
      <c r="G165" s="19"/>
      <c r="H165" s="19"/>
    </row>
    <row r="166" spans="3:8" x14ac:dyDescent="0.25">
      <c r="C166" s="91" t="s">
        <v>69</v>
      </c>
      <c r="D166" s="19"/>
      <c r="E166" s="19"/>
      <c r="F166" s="19"/>
      <c r="G166" s="19"/>
      <c r="H166" s="91"/>
    </row>
    <row r="167" spans="3:8" ht="23.25" customHeight="1" x14ac:dyDescent="0.25">
      <c r="C167" s="139" t="s">
        <v>2</v>
      </c>
      <c r="D167" s="140" t="s">
        <v>3</v>
      </c>
      <c r="E167" s="141" t="s">
        <v>4</v>
      </c>
      <c r="F167" s="142" t="s">
        <v>33</v>
      </c>
      <c r="G167" s="143"/>
      <c r="H167" s="144" t="s">
        <v>70</v>
      </c>
    </row>
    <row r="168" spans="3:8" hidden="1" x14ac:dyDescent="0.25">
      <c r="C168" s="46"/>
      <c r="D168" s="33"/>
      <c r="E168" s="34"/>
      <c r="F168" s="34"/>
      <c r="G168" s="56"/>
      <c r="H168" s="48"/>
    </row>
    <row r="169" spans="3:8" x14ac:dyDescent="0.25">
      <c r="C169" s="39" t="s">
        <v>8</v>
      </c>
      <c r="D169" s="40" t="s">
        <v>8</v>
      </c>
      <c r="E169" s="41"/>
      <c r="F169" s="41"/>
      <c r="G169" s="57"/>
      <c r="H169" s="47" t="s">
        <v>68</v>
      </c>
    </row>
    <row r="170" spans="3:8" ht="15.75" thickBot="1" x14ac:dyDescent="0.3">
      <c r="C170" s="19"/>
      <c r="D170" s="19"/>
      <c r="E170" s="19"/>
      <c r="F170" s="19"/>
      <c r="G170" s="19"/>
      <c r="H170" s="19"/>
    </row>
    <row r="171" spans="3:8" ht="15.75" thickBot="1" x14ac:dyDescent="0.3">
      <c r="C171" s="91" t="s">
        <v>71</v>
      </c>
      <c r="D171" s="19"/>
      <c r="E171" s="3"/>
      <c r="F171" s="3"/>
      <c r="G171" s="3"/>
      <c r="H171" s="122" t="s">
        <v>72</v>
      </c>
    </row>
    <row r="172" spans="3:8" x14ac:dyDescent="0.25">
      <c r="C172" s="137" t="s">
        <v>2</v>
      </c>
      <c r="D172" s="138" t="s">
        <v>3</v>
      </c>
      <c r="E172" s="138" t="s">
        <v>4</v>
      </c>
      <c r="F172" s="138" t="s">
        <v>21</v>
      </c>
      <c r="G172" s="136" t="s">
        <v>22</v>
      </c>
      <c r="H172" s="136" t="s">
        <v>24</v>
      </c>
    </row>
    <row r="173" spans="3:8" x14ac:dyDescent="0.25">
      <c r="C173" s="37" t="s">
        <v>521</v>
      </c>
      <c r="D173" s="8" t="s">
        <v>522</v>
      </c>
      <c r="E173" s="12">
        <v>2500</v>
      </c>
      <c r="G173" s="12"/>
      <c r="H173" s="50" t="s">
        <v>73</v>
      </c>
    </row>
    <row r="174" spans="3:8" x14ac:dyDescent="0.25">
      <c r="C174" s="37" t="s">
        <v>523</v>
      </c>
      <c r="D174" s="8" t="s">
        <v>524</v>
      </c>
      <c r="E174" s="12">
        <v>-4842.67</v>
      </c>
      <c r="G174" s="12"/>
      <c r="H174" s="50" t="s">
        <v>73</v>
      </c>
    </row>
    <row r="175" spans="3:8" x14ac:dyDescent="0.25">
      <c r="C175" s="37" t="s">
        <v>525</v>
      </c>
      <c r="D175" s="8" t="s">
        <v>526</v>
      </c>
      <c r="E175" s="12">
        <v>19826.11</v>
      </c>
      <c r="G175" s="12"/>
      <c r="H175" s="50" t="s">
        <v>73</v>
      </c>
    </row>
    <row r="176" spans="3:8" x14ac:dyDescent="0.25">
      <c r="C176" s="37" t="s">
        <v>470</v>
      </c>
      <c r="D176" s="8" t="s">
        <v>471</v>
      </c>
      <c r="E176" s="12">
        <v>277.27</v>
      </c>
      <c r="G176" s="12"/>
      <c r="H176" s="50" t="s">
        <v>73</v>
      </c>
    </row>
    <row r="177" spans="3:8" x14ac:dyDescent="0.25">
      <c r="C177" s="37" t="s">
        <v>486</v>
      </c>
      <c r="D177" s="8" t="s">
        <v>487</v>
      </c>
      <c r="E177" s="12">
        <v>21049.08</v>
      </c>
      <c r="G177" s="12"/>
      <c r="H177" s="50" t="s">
        <v>73</v>
      </c>
    </row>
    <row r="178" spans="3:8" x14ac:dyDescent="0.25">
      <c r="C178" s="37" t="s">
        <v>527</v>
      </c>
      <c r="D178" s="8" t="s">
        <v>528</v>
      </c>
      <c r="E178" s="12">
        <v>21700.12</v>
      </c>
      <c r="G178" s="12"/>
      <c r="H178" s="50" t="s">
        <v>73</v>
      </c>
    </row>
    <row r="179" spans="3:8" x14ac:dyDescent="0.25">
      <c r="C179" s="37" t="s">
        <v>529</v>
      </c>
      <c r="D179" s="8" t="s">
        <v>530</v>
      </c>
      <c r="E179" s="12">
        <v>5254.8</v>
      </c>
      <c r="G179" s="12"/>
      <c r="H179" s="50" t="s">
        <v>73</v>
      </c>
    </row>
    <row r="180" spans="3:8" x14ac:dyDescent="0.25">
      <c r="C180" s="37" t="s">
        <v>531</v>
      </c>
      <c r="D180" s="8" t="s">
        <v>532</v>
      </c>
      <c r="E180" s="12">
        <v>40600</v>
      </c>
      <c r="G180" s="12"/>
      <c r="H180" s="50" t="s">
        <v>73</v>
      </c>
    </row>
    <row r="181" spans="3:8" x14ac:dyDescent="0.25">
      <c r="C181" s="37" t="s">
        <v>533</v>
      </c>
      <c r="D181" s="8" t="s">
        <v>534</v>
      </c>
      <c r="E181" s="12">
        <v>123892.61</v>
      </c>
      <c r="G181" s="12"/>
      <c r="H181" s="50" t="s">
        <v>73</v>
      </c>
    </row>
    <row r="182" spans="3:8" x14ac:dyDescent="0.25">
      <c r="C182" s="37" t="s">
        <v>490</v>
      </c>
      <c r="D182" s="8" t="s">
        <v>491</v>
      </c>
      <c r="E182" s="12">
        <v>198317.84</v>
      </c>
      <c r="G182" s="12"/>
      <c r="H182" s="50" t="s">
        <v>73</v>
      </c>
    </row>
    <row r="183" spans="3:8" x14ac:dyDescent="0.25">
      <c r="C183" s="37" t="s">
        <v>492</v>
      </c>
      <c r="D183" s="8" t="s">
        <v>493</v>
      </c>
      <c r="E183" s="12">
        <v>128175.64</v>
      </c>
      <c r="G183" s="12"/>
      <c r="H183" s="50" t="s">
        <v>73</v>
      </c>
    </row>
    <row r="184" spans="3:8" x14ac:dyDescent="0.25">
      <c r="C184" s="37" t="s">
        <v>494</v>
      </c>
      <c r="D184" s="8" t="s">
        <v>495</v>
      </c>
      <c r="E184" s="12">
        <v>58347.97</v>
      </c>
      <c r="G184" s="12"/>
      <c r="H184" s="50" t="s">
        <v>73</v>
      </c>
    </row>
    <row r="185" spans="3:8" x14ac:dyDescent="0.25">
      <c r="C185" s="37" t="s">
        <v>496</v>
      </c>
      <c r="D185" s="8" t="s">
        <v>497</v>
      </c>
      <c r="E185" s="12">
        <v>5732.17</v>
      </c>
      <c r="G185" s="12"/>
      <c r="H185" s="50" t="s">
        <v>73</v>
      </c>
    </row>
    <row r="186" spans="3:8" x14ac:dyDescent="0.25">
      <c r="C186" s="161" t="s">
        <v>512</v>
      </c>
      <c r="D186" s="8" t="s">
        <v>498</v>
      </c>
      <c r="E186" s="12">
        <v>-180</v>
      </c>
      <c r="G186" s="12"/>
      <c r="H186" s="50" t="s">
        <v>73</v>
      </c>
    </row>
    <row r="187" spans="3:8" x14ac:dyDescent="0.25">
      <c r="C187" s="161" t="s">
        <v>513</v>
      </c>
      <c r="D187" s="8" t="s">
        <v>514</v>
      </c>
      <c r="E187" s="12">
        <v>17773.45</v>
      </c>
      <c r="G187" s="12"/>
      <c r="H187" s="50" t="s">
        <v>73</v>
      </c>
    </row>
    <row r="188" spans="3:8" x14ac:dyDescent="0.25">
      <c r="C188" s="37" t="s">
        <v>278</v>
      </c>
      <c r="D188" s="8" t="s">
        <v>74</v>
      </c>
      <c r="E188" s="12">
        <v>142838.89000000001</v>
      </c>
      <c r="G188" s="12"/>
      <c r="H188" s="50" t="s">
        <v>73</v>
      </c>
    </row>
    <row r="189" spans="3:8" x14ac:dyDescent="0.25">
      <c r="C189" s="37" t="s">
        <v>279</v>
      </c>
      <c r="D189" s="8" t="s">
        <v>280</v>
      </c>
      <c r="E189" s="12">
        <v>-348</v>
      </c>
      <c r="G189" s="12"/>
      <c r="H189" s="50" t="s">
        <v>73</v>
      </c>
    </row>
    <row r="190" spans="3:8" x14ac:dyDescent="0.25">
      <c r="C190" s="37" t="s">
        <v>474</v>
      </c>
      <c r="D190" s="8" t="s">
        <v>475</v>
      </c>
      <c r="E190" s="12">
        <v>2129</v>
      </c>
      <c r="G190" s="12"/>
      <c r="H190" s="50" t="s">
        <v>73</v>
      </c>
    </row>
    <row r="191" spans="3:8" x14ac:dyDescent="0.25">
      <c r="C191" s="37" t="s">
        <v>281</v>
      </c>
      <c r="D191" s="8" t="s">
        <v>282</v>
      </c>
      <c r="E191" s="12">
        <v>198015.94</v>
      </c>
      <c r="G191" s="12"/>
      <c r="H191" s="50" t="s">
        <v>73</v>
      </c>
    </row>
    <row r="192" spans="3:8" x14ac:dyDescent="0.25">
      <c r="C192" s="37" t="s">
        <v>283</v>
      </c>
      <c r="D192" s="12" t="s">
        <v>284</v>
      </c>
      <c r="E192" s="12">
        <v>21329</v>
      </c>
      <c r="G192" s="92"/>
      <c r="H192" s="50" t="s">
        <v>73</v>
      </c>
    </row>
    <row r="193" spans="3:8" x14ac:dyDescent="0.25">
      <c r="C193" s="37" t="s">
        <v>499</v>
      </c>
      <c r="D193" s="12" t="s">
        <v>500</v>
      </c>
      <c r="E193" s="12">
        <v>494</v>
      </c>
      <c r="G193" s="92"/>
      <c r="H193" s="50"/>
    </row>
    <row r="194" spans="3:8" x14ac:dyDescent="0.25">
      <c r="C194" s="37" t="s">
        <v>285</v>
      </c>
      <c r="D194" s="12" t="s">
        <v>286</v>
      </c>
      <c r="E194" s="12">
        <v>74798</v>
      </c>
      <c r="G194" s="92"/>
      <c r="H194" s="50" t="s">
        <v>73</v>
      </c>
    </row>
    <row r="195" spans="3:8" x14ac:dyDescent="0.25">
      <c r="C195" s="37" t="s">
        <v>287</v>
      </c>
      <c r="D195" s="12" t="s">
        <v>288</v>
      </c>
      <c r="E195" s="12">
        <v>8455.2800000000007</v>
      </c>
      <c r="G195" s="92"/>
      <c r="H195" s="50" t="s">
        <v>73</v>
      </c>
    </row>
    <row r="196" spans="3:8" x14ac:dyDescent="0.25">
      <c r="C196" s="37" t="s">
        <v>472</v>
      </c>
      <c r="D196" s="12" t="s">
        <v>473</v>
      </c>
      <c r="E196" s="12">
        <v>0.06</v>
      </c>
      <c r="G196" s="92"/>
      <c r="H196" s="50" t="s">
        <v>73</v>
      </c>
    </row>
    <row r="197" spans="3:8" x14ac:dyDescent="0.25">
      <c r="C197" s="37" t="s">
        <v>501</v>
      </c>
      <c r="D197" s="8" t="s">
        <v>502</v>
      </c>
      <c r="E197" s="12">
        <v>0.24</v>
      </c>
      <c r="G197" s="12"/>
      <c r="H197" s="50" t="s">
        <v>73</v>
      </c>
    </row>
    <row r="198" spans="3:8" x14ac:dyDescent="0.25">
      <c r="C198" s="37" t="s">
        <v>289</v>
      </c>
      <c r="D198" s="8" t="s">
        <v>290</v>
      </c>
      <c r="E198" s="12">
        <v>4395.7</v>
      </c>
      <c r="H198" s="50" t="s">
        <v>73</v>
      </c>
    </row>
    <row r="199" spans="3:8" x14ac:dyDescent="0.25">
      <c r="C199" s="37" t="s">
        <v>291</v>
      </c>
      <c r="D199" s="8" t="s">
        <v>292</v>
      </c>
      <c r="E199" s="12">
        <v>1380.28</v>
      </c>
      <c r="G199" s="12"/>
      <c r="H199" s="50" t="s">
        <v>73</v>
      </c>
    </row>
    <row r="200" spans="3:8" x14ac:dyDescent="0.25">
      <c r="C200" s="37" t="s">
        <v>293</v>
      </c>
      <c r="D200" s="8" t="s">
        <v>294</v>
      </c>
      <c r="E200" s="12">
        <v>5698.06</v>
      </c>
      <c r="G200" s="12"/>
      <c r="H200" s="50" t="s">
        <v>73</v>
      </c>
    </row>
    <row r="201" spans="3:8" x14ac:dyDescent="0.25">
      <c r="C201" s="37" t="s">
        <v>295</v>
      </c>
      <c r="D201" s="8" t="s">
        <v>296</v>
      </c>
      <c r="E201" s="12">
        <v>2098.7199999999998</v>
      </c>
      <c r="G201" s="12"/>
      <c r="H201" s="50" t="s">
        <v>73</v>
      </c>
    </row>
    <row r="202" spans="3:8" x14ac:dyDescent="0.25">
      <c r="C202" s="37" t="s">
        <v>297</v>
      </c>
      <c r="D202" s="12" t="s">
        <v>298</v>
      </c>
      <c r="E202" s="12">
        <v>2619.6</v>
      </c>
      <c r="G202" s="12"/>
      <c r="H202" s="50" t="s">
        <v>73</v>
      </c>
    </row>
    <row r="203" spans="3:8" x14ac:dyDescent="0.25">
      <c r="C203" s="37" t="s">
        <v>299</v>
      </c>
      <c r="D203" s="8" t="s">
        <v>300</v>
      </c>
      <c r="E203" s="12">
        <v>877.26</v>
      </c>
      <c r="G203" s="12"/>
      <c r="H203" s="50" t="s">
        <v>73</v>
      </c>
    </row>
    <row r="204" spans="3:8" x14ac:dyDescent="0.25">
      <c r="C204" s="37" t="s">
        <v>301</v>
      </c>
      <c r="D204" s="8" t="s">
        <v>302</v>
      </c>
      <c r="E204" s="12">
        <v>1620.56</v>
      </c>
      <c r="G204" s="12"/>
      <c r="H204" s="50" t="s">
        <v>73</v>
      </c>
    </row>
    <row r="205" spans="3:8" x14ac:dyDescent="0.25">
      <c r="C205" s="37" t="s">
        <v>303</v>
      </c>
      <c r="D205" s="12" t="s">
        <v>304</v>
      </c>
      <c r="E205" s="12">
        <v>5931.89</v>
      </c>
      <c r="G205" s="12"/>
      <c r="H205" s="50" t="s">
        <v>73</v>
      </c>
    </row>
    <row r="206" spans="3:8" x14ac:dyDescent="0.25">
      <c r="C206" s="37" t="s">
        <v>305</v>
      </c>
      <c r="D206" s="12" t="s">
        <v>306</v>
      </c>
      <c r="E206" s="12">
        <v>1229.5899999999999</v>
      </c>
      <c r="G206" s="12"/>
      <c r="H206" s="50" t="s">
        <v>73</v>
      </c>
    </row>
    <row r="207" spans="3:8" x14ac:dyDescent="0.25">
      <c r="C207" s="37" t="s">
        <v>307</v>
      </c>
      <c r="D207" s="12" t="s">
        <v>308</v>
      </c>
      <c r="E207" s="12">
        <v>6457.74</v>
      </c>
      <c r="G207" s="12"/>
      <c r="H207" s="50" t="s">
        <v>73</v>
      </c>
    </row>
    <row r="208" spans="3:8" x14ac:dyDescent="0.25">
      <c r="C208" s="37" t="s">
        <v>309</v>
      </c>
      <c r="D208" s="12" t="s">
        <v>310</v>
      </c>
      <c r="E208" s="12">
        <v>7741.88</v>
      </c>
      <c r="G208" s="12"/>
      <c r="H208" s="50" t="s">
        <v>73</v>
      </c>
    </row>
    <row r="209" spans="3:8" x14ac:dyDescent="0.25">
      <c r="C209" s="37" t="s">
        <v>311</v>
      </c>
      <c r="D209" s="12" t="s">
        <v>312</v>
      </c>
      <c r="E209" s="12">
        <v>-129.88999999999999</v>
      </c>
      <c r="G209" s="12"/>
      <c r="H209" s="50" t="s">
        <v>73</v>
      </c>
    </row>
    <row r="210" spans="3:8" x14ac:dyDescent="0.25">
      <c r="C210" s="37" t="s">
        <v>313</v>
      </c>
      <c r="D210" s="12" t="s">
        <v>314</v>
      </c>
      <c r="E210" s="12">
        <v>-176.3</v>
      </c>
      <c r="G210" s="12"/>
      <c r="H210" s="50" t="s">
        <v>73</v>
      </c>
    </row>
    <row r="211" spans="3:8" x14ac:dyDescent="0.25">
      <c r="C211" s="37" t="s">
        <v>315</v>
      </c>
      <c r="D211" s="12" t="s">
        <v>316</v>
      </c>
      <c r="E211" s="12">
        <v>1857.11</v>
      </c>
      <c r="G211" s="12"/>
      <c r="H211" s="50" t="s">
        <v>73</v>
      </c>
    </row>
    <row r="212" spans="3:8" x14ac:dyDescent="0.25">
      <c r="C212" s="37" t="s">
        <v>317</v>
      </c>
      <c r="D212" s="12" t="s">
        <v>318</v>
      </c>
      <c r="E212" s="12">
        <v>10991.36</v>
      </c>
      <c r="G212" s="12"/>
      <c r="H212" s="50" t="s">
        <v>73</v>
      </c>
    </row>
    <row r="213" spans="3:8" x14ac:dyDescent="0.25">
      <c r="C213" s="37" t="s">
        <v>503</v>
      </c>
      <c r="D213" s="12" t="s">
        <v>504</v>
      </c>
      <c r="E213" s="12">
        <v>146.07</v>
      </c>
      <c r="G213" s="12"/>
      <c r="H213" s="50" t="s">
        <v>73</v>
      </c>
    </row>
    <row r="214" spans="3:8" x14ac:dyDescent="0.25">
      <c r="C214" s="37" t="s">
        <v>319</v>
      </c>
      <c r="D214" s="12" t="s">
        <v>320</v>
      </c>
      <c r="E214" s="12">
        <v>4047.12</v>
      </c>
      <c r="G214" s="12"/>
      <c r="H214" s="50" t="s">
        <v>73</v>
      </c>
    </row>
    <row r="215" spans="3:8" x14ac:dyDescent="0.25">
      <c r="C215" s="37" t="s">
        <v>476</v>
      </c>
      <c r="D215" s="12" t="s">
        <v>479</v>
      </c>
      <c r="E215" s="12">
        <v>-0.01</v>
      </c>
      <c r="G215" s="12"/>
      <c r="H215" s="50" t="s">
        <v>73</v>
      </c>
    </row>
    <row r="216" spans="3:8" x14ac:dyDescent="0.25">
      <c r="C216" s="37" t="s">
        <v>477</v>
      </c>
      <c r="D216" s="12" t="s">
        <v>480</v>
      </c>
      <c r="E216" s="12">
        <v>0.08</v>
      </c>
      <c r="G216" s="12"/>
      <c r="H216" s="50" t="s">
        <v>73</v>
      </c>
    </row>
    <row r="217" spans="3:8" x14ac:dyDescent="0.25">
      <c r="C217" s="37" t="s">
        <v>478</v>
      </c>
      <c r="D217" s="12" t="s">
        <v>481</v>
      </c>
      <c r="E217" s="12">
        <v>-0.2</v>
      </c>
      <c r="G217" s="12"/>
      <c r="H217" s="50" t="s">
        <v>73</v>
      </c>
    </row>
    <row r="218" spans="3:8" x14ac:dyDescent="0.25">
      <c r="C218" s="37" t="s">
        <v>321</v>
      </c>
      <c r="D218" s="12" t="s">
        <v>208</v>
      </c>
      <c r="E218" s="12">
        <v>80333.149999999994</v>
      </c>
      <c r="G218" s="12"/>
      <c r="H218" s="50" t="s">
        <v>73</v>
      </c>
    </row>
    <row r="219" spans="3:8" x14ac:dyDescent="0.25">
      <c r="C219" s="37" t="s">
        <v>322</v>
      </c>
      <c r="D219" s="12" t="s">
        <v>323</v>
      </c>
      <c r="E219" s="12">
        <v>350695.39</v>
      </c>
      <c r="G219" s="12"/>
      <c r="H219" s="50" t="s">
        <v>73</v>
      </c>
    </row>
    <row r="220" spans="3:8" x14ac:dyDescent="0.25">
      <c r="C220" s="37" t="s">
        <v>324</v>
      </c>
      <c r="D220" s="12" t="s">
        <v>208</v>
      </c>
      <c r="E220" s="12">
        <v>508054.65</v>
      </c>
      <c r="G220" s="12"/>
      <c r="H220" s="50" t="s">
        <v>73</v>
      </c>
    </row>
    <row r="221" spans="3:8" x14ac:dyDescent="0.25">
      <c r="C221" s="37" t="s">
        <v>325</v>
      </c>
      <c r="D221" s="12" t="s">
        <v>326</v>
      </c>
      <c r="E221" s="12">
        <v>651105.30000000005</v>
      </c>
      <c r="G221" s="12"/>
      <c r="H221" s="50" t="s">
        <v>73</v>
      </c>
    </row>
    <row r="222" spans="3:8" x14ac:dyDescent="0.25">
      <c r="C222" s="37" t="s">
        <v>327</v>
      </c>
      <c r="D222" s="12" t="s">
        <v>202</v>
      </c>
      <c r="E222" s="12">
        <v>425526.13</v>
      </c>
      <c r="G222" s="12"/>
      <c r="H222" s="50" t="s">
        <v>73</v>
      </c>
    </row>
    <row r="223" spans="3:8" x14ac:dyDescent="0.25">
      <c r="C223" s="37" t="s">
        <v>328</v>
      </c>
      <c r="D223" s="12" t="s">
        <v>204</v>
      </c>
      <c r="E223" s="12">
        <v>119604</v>
      </c>
      <c r="G223" s="12"/>
      <c r="H223" s="50" t="s">
        <v>73</v>
      </c>
    </row>
    <row r="224" spans="3:8" x14ac:dyDescent="0.25">
      <c r="C224" s="37" t="s">
        <v>329</v>
      </c>
      <c r="D224" s="12" t="s">
        <v>210</v>
      </c>
      <c r="E224" s="12">
        <v>230000</v>
      </c>
      <c r="G224" s="12"/>
      <c r="H224" s="50" t="s">
        <v>73</v>
      </c>
    </row>
    <row r="225" spans="3:8" x14ac:dyDescent="0.25">
      <c r="C225" s="37" t="s">
        <v>330</v>
      </c>
      <c r="D225" s="12" t="s">
        <v>208</v>
      </c>
      <c r="E225" s="12">
        <v>427669.92</v>
      </c>
      <c r="G225" s="12"/>
      <c r="H225" s="50" t="s">
        <v>73</v>
      </c>
    </row>
    <row r="226" spans="3:8" x14ac:dyDescent="0.25">
      <c r="C226" s="37" t="s">
        <v>331</v>
      </c>
      <c r="D226" s="12" t="s">
        <v>332</v>
      </c>
      <c r="E226" s="12">
        <v>3588.75</v>
      </c>
      <c r="G226" s="12"/>
      <c r="H226" s="50" t="s">
        <v>73</v>
      </c>
    </row>
    <row r="227" spans="3:8" x14ac:dyDescent="0.25">
      <c r="C227" s="37" t="s">
        <v>333</v>
      </c>
      <c r="D227" s="12" t="s">
        <v>204</v>
      </c>
      <c r="E227" s="12">
        <v>204923.07</v>
      </c>
      <c r="G227" s="12"/>
      <c r="H227" s="50" t="s">
        <v>73</v>
      </c>
    </row>
    <row r="228" spans="3:8" x14ac:dyDescent="0.25">
      <c r="C228" s="37" t="s">
        <v>505</v>
      </c>
      <c r="D228" s="12" t="s">
        <v>483</v>
      </c>
      <c r="E228" s="12">
        <v>621.22</v>
      </c>
      <c r="G228" s="12"/>
      <c r="H228" s="50" t="s">
        <v>73</v>
      </c>
    </row>
    <row r="229" spans="3:8" x14ac:dyDescent="0.25">
      <c r="C229" s="37" t="s">
        <v>334</v>
      </c>
      <c r="D229" s="12" t="s">
        <v>212</v>
      </c>
      <c r="E229" s="12">
        <v>1000</v>
      </c>
      <c r="H229" s="50" t="s">
        <v>73</v>
      </c>
    </row>
    <row r="230" spans="3:8" x14ac:dyDescent="0.25">
      <c r="C230" s="39" t="s">
        <v>335</v>
      </c>
      <c r="D230" s="149" t="s">
        <v>336</v>
      </c>
      <c r="E230" s="149">
        <v>19422.96</v>
      </c>
      <c r="F230" s="30"/>
      <c r="G230" s="149"/>
      <c r="H230" s="52" t="s">
        <v>73</v>
      </c>
    </row>
    <row r="231" spans="3:8" x14ac:dyDescent="0.25">
      <c r="C231" s="46" t="s">
        <v>337</v>
      </c>
      <c r="D231" s="150" t="s">
        <v>338</v>
      </c>
      <c r="E231" s="150">
        <v>3527.04</v>
      </c>
      <c r="F231" s="25"/>
      <c r="G231" s="160"/>
      <c r="H231" s="49" t="s">
        <v>73</v>
      </c>
    </row>
    <row r="232" spans="3:8" x14ac:dyDescent="0.25">
      <c r="C232" s="37" t="s">
        <v>339</v>
      </c>
      <c r="D232" s="12" t="s">
        <v>323</v>
      </c>
      <c r="E232" s="12">
        <v>24377.45</v>
      </c>
      <c r="G232" s="12"/>
      <c r="H232" s="50" t="s">
        <v>73</v>
      </c>
    </row>
    <row r="233" spans="3:8" x14ac:dyDescent="0.25">
      <c r="C233" s="37" t="s">
        <v>340</v>
      </c>
      <c r="D233" s="12" t="s">
        <v>341</v>
      </c>
      <c r="E233" s="12">
        <v>12639.44</v>
      </c>
      <c r="G233" s="12"/>
      <c r="H233" s="50" t="s">
        <v>73</v>
      </c>
    </row>
    <row r="234" spans="3:8" x14ac:dyDescent="0.25">
      <c r="C234" s="37" t="s">
        <v>342</v>
      </c>
      <c r="D234" s="12" t="s">
        <v>343</v>
      </c>
      <c r="E234" s="12">
        <v>680.73</v>
      </c>
      <c r="G234" s="12"/>
      <c r="H234" s="50" t="s">
        <v>73</v>
      </c>
    </row>
    <row r="235" spans="3:8" x14ac:dyDescent="0.25">
      <c r="C235" s="37" t="s">
        <v>344</v>
      </c>
      <c r="D235" s="12" t="s">
        <v>345</v>
      </c>
      <c r="E235" s="12">
        <v>477.08</v>
      </c>
      <c r="G235" s="12"/>
      <c r="H235" s="50" t="s">
        <v>73</v>
      </c>
    </row>
    <row r="236" spans="3:8" x14ac:dyDescent="0.25">
      <c r="C236" s="37" t="s">
        <v>346</v>
      </c>
      <c r="D236" s="12" t="s">
        <v>347</v>
      </c>
      <c r="E236" s="12">
        <v>126713.22</v>
      </c>
      <c r="G236" s="12"/>
      <c r="H236" s="50" t="s">
        <v>73</v>
      </c>
    </row>
    <row r="237" spans="3:8" x14ac:dyDescent="0.25">
      <c r="C237" s="37" t="s">
        <v>348</v>
      </c>
      <c r="D237" s="12" t="s">
        <v>202</v>
      </c>
      <c r="E237" s="12">
        <v>24609.03</v>
      </c>
      <c r="G237" s="12"/>
      <c r="H237" s="50" t="s">
        <v>73</v>
      </c>
    </row>
    <row r="238" spans="3:8" x14ac:dyDescent="0.25">
      <c r="C238" s="37" t="s">
        <v>349</v>
      </c>
      <c r="D238" s="12" t="s">
        <v>326</v>
      </c>
      <c r="E238" s="12">
        <v>44286.78</v>
      </c>
      <c r="G238" s="12"/>
      <c r="H238" s="50" t="s">
        <v>73</v>
      </c>
    </row>
    <row r="239" spans="3:8" x14ac:dyDescent="0.25">
      <c r="C239" s="37" t="s">
        <v>350</v>
      </c>
      <c r="D239" s="12" t="s">
        <v>208</v>
      </c>
      <c r="E239" s="12">
        <v>234527.54</v>
      </c>
      <c r="G239" s="12"/>
      <c r="H239" s="50" t="s">
        <v>73</v>
      </c>
    </row>
    <row r="240" spans="3:8" x14ac:dyDescent="0.25">
      <c r="C240" s="37" t="s">
        <v>351</v>
      </c>
      <c r="D240" s="12" t="s">
        <v>217</v>
      </c>
      <c r="E240" s="12">
        <v>25060</v>
      </c>
      <c r="G240" s="12"/>
      <c r="H240" s="50" t="s">
        <v>73</v>
      </c>
    </row>
    <row r="241" spans="3:8" x14ac:dyDescent="0.25">
      <c r="C241" s="37" t="s">
        <v>352</v>
      </c>
      <c r="D241" s="12" t="s">
        <v>202</v>
      </c>
      <c r="E241" s="12">
        <v>101010</v>
      </c>
      <c r="G241" s="12"/>
      <c r="H241" s="50" t="s">
        <v>73</v>
      </c>
    </row>
    <row r="242" spans="3:8" x14ac:dyDescent="0.25">
      <c r="C242" s="37" t="s">
        <v>353</v>
      </c>
      <c r="D242" s="12" t="s">
        <v>326</v>
      </c>
      <c r="E242" s="12">
        <v>44243.53</v>
      </c>
      <c r="G242" s="12"/>
      <c r="H242" s="50" t="s">
        <v>73</v>
      </c>
    </row>
    <row r="243" spans="3:8" x14ac:dyDescent="0.25">
      <c r="C243" s="37" t="s">
        <v>354</v>
      </c>
      <c r="D243" s="12" t="s">
        <v>212</v>
      </c>
      <c r="E243" s="12">
        <v>33607.589999999997</v>
      </c>
      <c r="G243" s="12"/>
      <c r="H243" s="50" t="s">
        <v>73</v>
      </c>
    </row>
    <row r="244" spans="3:8" x14ac:dyDescent="0.25">
      <c r="C244" s="37" t="s">
        <v>355</v>
      </c>
      <c r="D244" s="12" t="s">
        <v>208</v>
      </c>
      <c r="E244" s="12">
        <v>2417.73</v>
      </c>
      <c r="G244" s="12"/>
      <c r="H244" s="50" t="s">
        <v>73</v>
      </c>
    </row>
    <row r="245" spans="3:8" x14ac:dyDescent="0.25">
      <c r="C245" s="58" t="s">
        <v>356</v>
      </c>
      <c r="D245" s="12" t="s">
        <v>202</v>
      </c>
      <c r="E245" s="12">
        <v>49424.9</v>
      </c>
      <c r="G245" s="12"/>
      <c r="H245" s="50" t="s">
        <v>73</v>
      </c>
    </row>
    <row r="246" spans="3:8" x14ac:dyDescent="0.25">
      <c r="C246" s="58" t="s">
        <v>357</v>
      </c>
      <c r="D246" s="12" t="s">
        <v>326</v>
      </c>
      <c r="E246" s="12">
        <v>82000</v>
      </c>
      <c r="G246" s="12"/>
      <c r="H246" s="50" t="s">
        <v>73</v>
      </c>
    </row>
    <row r="247" spans="3:8" x14ac:dyDescent="0.25">
      <c r="C247" s="37" t="s">
        <v>358</v>
      </c>
      <c r="D247" s="12" t="s">
        <v>214</v>
      </c>
      <c r="E247" s="12">
        <v>-8281.24</v>
      </c>
      <c r="G247" s="12"/>
      <c r="H247" s="50" t="s">
        <v>73</v>
      </c>
    </row>
    <row r="248" spans="3:8" x14ac:dyDescent="0.25">
      <c r="C248" s="100" t="s">
        <v>359</v>
      </c>
      <c r="D248" s="12" t="s">
        <v>212</v>
      </c>
      <c r="E248" s="12">
        <v>194426.9</v>
      </c>
      <c r="G248" s="19"/>
      <c r="H248" s="50" t="s">
        <v>73</v>
      </c>
    </row>
    <row r="249" spans="3:8" x14ac:dyDescent="0.25">
      <c r="C249" s="100" t="s">
        <v>361</v>
      </c>
      <c r="D249" s="12" t="s">
        <v>216</v>
      </c>
      <c r="E249" s="12">
        <v>56500</v>
      </c>
      <c r="G249" s="19"/>
      <c r="H249" s="50" t="s">
        <v>73</v>
      </c>
    </row>
    <row r="250" spans="3:8" x14ac:dyDescent="0.25">
      <c r="C250" s="100" t="s">
        <v>362</v>
      </c>
      <c r="D250" s="12" t="s">
        <v>208</v>
      </c>
      <c r="E250" s="12">
        <v>32248</v>
      </c>
      <c r="G250" s="19"/>
      <c r="H250" s="50" t="s">
        <v>73</v>
      </c>
    </row>
    <row r="251" spans="3:8" x14ac:dyDescent="0.25">
      <c r="C251" s="100" t="s">
        <v>363</v>
      </c>
      <c r="D251" s="12" t="s">
        <v>202</v>
      </c>
      <c r="E251" s="12">
        <v>35000</v>
      </c>
      <c r="G251" s="19"/>
      <c r="H251" s="50" t="s">
        <v>73</v>
      </c>
    </row>
    <row r="252" spans="3:8" x14ac:dyDescent="0.25">
      <c r="C252" s="100" t="s">
        <v>482</v>
      </c>
      <c r="D252" s="12" t="s">
        <v>483</v>
      </c>
      <c r="E252" s="12">
        <v>-2122.67</v>
      </c>
      <c r="G252" s="19"/>
      <c r="H252" s="50" t="s">
        <v>73</v>
      </c>
    </row>
    <row r="253" spans="3:8" x14ac:dyDescent="0.25">
      <c r="C253" s="100" t="s">
        <v>364</v>
      </c>
      <c r="D253" s="12" t="s">
        <v>219</v>
      </c>
      <c r="E253" s="12">
        <v>9980.24</v>
      </c>
      <c r="G253" s="19"/>
      <c r="H253" s="50" t="s">
        <v>73</v>
      </c>
    </row>
    <row r="254" spans="3:8" x14ac:dyDescent="0.25">
      <c r="C254" s="100" t="s">
        <v>365</v>
      </c>
      <c r="D254" s="12" t="s">
        <v>219</v>
      </c>
      <c r="E254" s="12">
        <v>6362.44</v>
      </c>
      <c r="G254" s="19"/>
      <c r="H254" s="50" t="s">
        <v>73</v>
      </c>
    </row>
    <row r="255" spans="3:8" x14ac:dyDescent="0.25">
      <c r="C255" s="100" t="s">
        <v>366</v>
      </c>
      <c r="D255" s="12" t="s">
        <v>219</v>
      </c>
      <c r="E255" s="12">
        <v>1.64</v>
      </c>
      <c r="G255" s="19"/>
      <c r="H255" s="50" t="s">
        <v>73</v>
      </c>
    </row>
    <row r="256" spans="3:8" x14ac:dyDescent="0.25">
      <c r="C256" s="148" t="s">
        <v>464</v>
      </c>
      <c r="D256" s="149" t="s">
        <v>465</v>
      </c>
      <c r="E256" s="149">
        <v>126477.33</v>
      </c>
      <c r="F256" s="30"/>
      <c r="G256" s="42"/>
      <c r="H256" s="47" t="s">
        <v>73</v>
      </c>
    </row>
    <row r="257" spans="2:8" ht="15.75" thickBot="1" x14ac:dyDescent="0.3">
      <c r="C257" s="7"/>
      <c r="D257" s="8"/>
      <c r="E257" s="7"/>
      <c r="F257" s="7"/>
      <c r="G257" s="7"/>
      <c r="H257" s="91"/>
    </row>
    <row r="258" spans="2:8" ht="26.25" customHeight="1" x14ac:dyDescent="0.25">
      <c r="C258" s="111"/>
      <c r="D258" s="107"/>
      <c r="E258" s="108"/>
      <c r="F258" s="108"/>
      <c r="G258" s="108" t="s">
        <v>360</v>
      </c>
      <c r="H258" s="110" t="s">
        <v>76</v>
      </c>
    </row>
    <row r="259" spans="2:8" x14ac:dyDescent="0.25">
      <c r="C259" s="46"/>
      <c r="D259" s="33"/>
      <c r="E259" s="34"/>
      <c r="F259" s="34"/>
      <c r="G259" s="34"/>
      <c r="H259" s="48"/>
    </row>
    <row r="260" spans="2:8" x14ac:dyDescent="0.25">
      <c r="C260" s="39" t="s">
        <v>8</v>
      </c>
      <c r="D260" s="40" t="s">
        <v>8</v>
      </c>
      <c r="E260" s="41" t="s">
        <v>8</v>
      </c>
      <c r="F260" s="41" t="s">
        <v>8</v>
      </c>
      <c r="G260" s="41" t="s">
        <v>8</v>
      </c>
      <c r="H260" s="47" t="s">
        <v>77</v>
      </c>
    </row>
    <row r="261" spans="2:8" x14ac:dyDescent="0.25">
      <c r="C261" s="7"/>
      <c r="D261" s="8"/>
      <c r="E261" s="7"/>
      <c r="F261" s="7"/>
      <c r="G261" s="7"/>
      <c r="H261" s="91"/>
    </row>
    <row r="262" spans="2:8" x14ac:dyDescent="0.25">
      <c r="C262" s="19"/>
      <c r="D262" s="19"/>
      <c r="E262" s="19"/>
      <c r="F262" s="19"/>
      <c r="G262" s="19"/>
      <c r="H262" s="19"/>
    </row>
    <row r="263" spans="2:8" ht="15.75" thickBot="1" x14ac:dyDescent="0.3">
      <c r="C263" s="91" t="s">
        <v>78</v>
      </c>
      <c r="D263" s="19"/>
      <c r="E263" s="19"/>
      <c r="F263" s="19"/>
      <c r="G263" s="19"/>
      <c r="H263" s="91"/>
    </row>
    <row r="264" spans="2:8" x14ac:dyDescent="0.25">
      <c r="C264" s="111" t="s">
        <v>2</v>
      </c>
      <c r="D264" s="107" t="s">
        <v>3</v>
      </c>
      <c r="E264" s="108" t="s">
        <v>4</v>
      </c>
      <c r="F264" s="108" t="s">
        <v>75</v>
      </c>
      <c r="G264" s="108" t="s">
        <v>33</v>
      </c>
      <c r="H264" s="110" t="s">
        <v>76</v>
      </c>
    </row>
    <row r="265" spans="2:8" x14ac:dyDescent="0.25">
      <c r="C265" s="46"/>
      <c r="D265" s="33"/>
      <c r="E265" s="34"/>
      <c r="F265" s="34"/>
      <c r="G265" s="34"/>
      <c r="H265" s="36"/>
    </row>
    <row r="266" spans="2:8" x14ac:dyDescent="0.25">
      <c r="C266" s="39" t="s">
        <v>8</v>
      </c>
      <c r="D266" s="40" t="s">
        <v>8</v>
      </c>
      <c r="E266" s="41" t="s">
        <v>8</v>
      </c>
      <c r="F266" s="41" t="s">
        <v>8</v>
      </c>
      <c r="G266" s="41" t="s">
        <v>8</v>
      </c>
      <c r="H266" s="47" t="s">
        <v>77</v>
      </c>
    </row>
    <row r="267" spans="2:8" ht="9" customHeight="1" x14ac:dyDescent="0.25">
      <c r="C267" s="19"/>
      <c r="D267" s="19"/>
      <c r="E267" s="19"/>
      <c r="F267" s="19"/>
      <c r="G267" s="19"/>
      <c r="H267" s="19"/>
    </row>
    <row r="268" spans="2:8" ht="15.75" thickBot="1" x14ac:dyDescent="0.3">
      <c r="B268" s="14"/>
      <c r="C268" s="91" t="s">
        <v>79</v>
      </c>
      <c r="D268" s="15"/>
      <c r="E268" s="19"/>
      <c r="F268" s="19"/>
      <c r="G268" s="19"/>
      <c r="H268" s="91"/>
    </row>
    <row r="269" spans="2:8" x14ac:dyDescent="0.25">
      <c r="C269" s="111" t="s">
        <v>2</v>
      </c>
      <c r="D269" s="107" t="s">
        <v>3</v>
      </c>
      <c r="E269" s="108" t="s">
        <v>4</v>
      </c>
      <c r="F269" s="108" t="s">
        <v>75</v>
      </c>
      <c r="G269" s="108" t="s">
        <v>33</v>
      </c>
      <c r="H269" s="110" t="s">
        <v>76</v>
      </c>
    </row>
    <row r="270" spans="2:8" x14ac:dyDescent="0.25">
      <c r="C270" s="59"/>
      <c r="D270" s="35"/>
      <c r="E270" s="35"/>
      <c r="F270" s="35"/>
      <c r="G270" s="35"/>
      <c r="H270" s="48"/>
    </row>
    <row r="271" spans="2:8" x14ac:dyDescent="0.25">
      <c r="C271" s="39" t="s">
        <v>8</v>
      </c>
      <c r="D271" s="40" t="s">
        <v>8</v>
      </c>
      <c r="E271" s="41" t="s">
        <v>8</v>
      </c>
      <c r="F271" s="41" t="s">
        <v>8</v>
      </c>
      <c r="G271" s="41" t="s">
        <v>8</v>
      </c>
      <c r="H271" s="47" t="s">
        <v>77</v>
      </c>
    </row>
    <row r="272" spans="2:8" ht="11.25" customHeight="1" x14ac:dyDescent="0.25">
      <c r="C272" s="19"/>
      <c r="D272" s="19"/>
      <c r="E272" s="19"/>
      <c r="F272" s="19"/>
      <c r="G272" s="19"/>
      <c r="H272" s="19"/>
    </row>
    <row r="273" spans="3:10" ht="15.75" thickBot="1" x14ac:dyDescent="0.3">
      <c r="C273" s="91" t="s">
        <v>80</v>
      </c>
      <c r="D273" s="19"/>
      <c r="E273" s="19"/>
      <c r="F273" s="3"/>
      <c r="G273" s="19"/>
      <c r="H273" s="13"/>
    </row>
    <row r="274" spans="3:10" x14ac:dyDescent="0.25">
      <c r="C274" s="111" t="s">
        <v>2</v>
      </c>
      <c r="D274" s="107" t="s">
        <v>3</v>
      </c>
      <c r="E274" s="108" t="s">
        <v>4</v>
      </c>
      <c r="F274" s="108" t="s">
        <v>75</v>
      </c>
      <c r="G274" s="108" t="s">
        <v>33</v>
      </c>
      <c r="H274" s="110" t="s">
        <v>81</v>
      </c>
    </row>
    <row r="275" spans="3:10" x14ac:dyDescent="0.25">
      <c r="C275" s="24"/>
      <c r="D275" s="25"/>
      <c r="E275" s="25"/>
      <c r="F275" s="25"/>
      <c r="G275" s="25"/>
      <c r="H275" s="26"/>
    </row>
    <row r="276" spans="3:10" x14ac:dyDescent="0.25">
      <c r="C276" s="39" t="s">
        <v>8</v>
      </c>
      <c r="D276" s="40" t="s">
        <v>8</v>
      </c>
      <c r="E276" s="93" t="s">
        <v>8</v>
      </c>
      <c r="F276" s="94" t="s">
        <v>8</v>
      </c>
      <c r="G276" s="93" t="s">
        <v>8</v>
      </c>
      <c r="H276" s="95" t="s">
        <v>77</v>
      </c>
      <c r="I276" s="22"/>
      <c r="J276" s="23"/>
    </row>
    <row r="279" spans="3:10" ht="40.5" customHeight="1" x14ac:dyDescent="0.25">
      <c r="C279" s="170" t="s">
        <v>535</v>
      </c>
      <c r="D279" s="171"/>
      <c r="E279" s="171"/>
      <c r="F279" s="171"/>
      <c r="G279" s="171"/>
      <c r="H279" s="171"/>
      <c r="I279" s="166"/>
    </row>
  </sheetData>
  <mergeCells count="2">
    <mergeCell ref="C3:H3"/>
    <mergeCell ref="C279:H279"/>
  </mergeCells>
  <pageMargins left="0.70866141732283472" right="0.70866141732283472" top="0.55118110236220474" bottom="0.35433070866141736" header="0.31496062992125984" footer="0.31496062992125984"/>
  <pageSetup scale="64"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2:I24"/>
  <sheetViews>
    <sheetView topLeftCell="B19" workbookViewId="0">
      <selection activeCell="C20" sqref="C20:I20"/>
    </sheetView>
  </sheetViews>
  <sheetFormatPr baseColWidth="10" defaultColWidth="11.42578125" defaultRowHeight="15" x14ac:dyDescent="0.25"/>
  <cols>
    <col min="3" max="3" width="16.5703125" customWidth="1"/>
    <col min="4" max="4" width="25.140625" customWidth="1"/>
    <col min="5" max="5" width="19.85546875" customWidth="1"/>
    <col min="6" max="6" width="17.28515625" customWidth="1"/>
    <col min="7" max="7" width="15.5703125" customWidth="1"/>
    <col min="8" max="8" width="13.42578125" customWidth="1"/>
    <col min="9" max="9" width="25.85546875" customWidth="1"/>
  </cols>
  <sheetData>
    <row r="2" spans="3:9" x14ac:dyDescent="0.25">
      <c r="C2" s="14" t="s">
        <v>200</v>
      </c>
      <c r="D2" s="14"/>
      <c r="E2" s="14" t="s">
        <v>519</v>
      </c>
      <c r="F2" s="14">
        <v>2019</v>
      </c>
    </row>
    <row r="3" spans="3:9" ht="18.75" x14ac:dyDescent="0.3">
      <c r="C3" s="172" t="s">
        <v>82</v>
      </c>
      <c r="D3" s="172"/>
      <c r="E3" s="172"/>
      <c r="F3" s="172"/>
      <c r="G3" s="172"/>
      <c r="H3" s="172"/>
      <c r="I3" s="172"/>
    </row>
    <row r="5" spans="3:9" x14ac:dyDescent="0.25">
      <c r="C5" s="91" t="s">
        <v>83</v>
      </c>
      <c r="I5" s="102" t="s">
        <v>84</v>
      </c>
    </row>
    <row r="6" spans="3:9" x14ac:dyDescent="0.25">
      <c r="C6" s="103" t="s">
        <v>2</v>
      </c>
      <c r="D6" s="105" t="s">
        <v>3</v>
      </c>
      <c r="E6" s="103" t="s">
        <v>42</v>
      </c>
      <c r="F6" s="103" t="s">
        <v>43</v>
      </c>
      <c r="G6" s="103" t="s">
        <v>85</v>
      </c>
      <c r="H6" s="103" t="s">
        <v>5</v>
      </c>
      <c r="I6" s="103" t="s">
        <v>75</v>
      </c>
    </row>
    <row r="7" spans="3:9" x14ac:dyDescent="0.25">
      <c r="C7" s="24"/>
      <c r="D7" s="25"/>
      <c r="E7" s="25"/>
      <c r="F7" s="25"/>
      <c r="G7" s="25"/>
      <c r="H7" s="25"/>
      <c r="I7" s="26"/>
    </row>
    <row r="8" spans="3:9" x14ac:dyDescent="0.25">
      <c r="C8" s="27"/>
      <c r="I8" s="28"/>
    </row>
    <row r="9" spans="3:9" x14ac:dyDescent="0.25">
      <c r="C9" s="27" t="s">
        <v>370</v>
      </c>
      <c r="D9" t="s">
        <v>371</v>
      </c>
      <c r="E9" s="151">
        <v>12654073.210000001</v>
      </c>
      <c r="F9" s="151">
        <v>12654073.210000001</v>
      </c>
      <c r="G9" s="151">
        <v>0</v>
      </c>
      <c r="H9" s="151">
        <v>0</v>
      </c>
      <c r="I9" s="28" t="s">
        <v>369</v>
      </c>
    </row>
    <row r="10" spans="3:9" x14ac:dyDescent="0.25">
      <c r="C10" s="29"/>
      <c r="D10" s="30"/>
      <c r="E10" s="30"/>
      <c r="F10" s="30"/>
      <c r="G10" s="30"/>
      <c r="H10" s="30"/>
      <c r="I10" s="31"/>
    </row>
    <row r="13" spans="3:9" x14ac:dyDescent="0.25">
      <c r="C13" s="91" t="s">
        <v>86</v>
      </c>
      <c r="I13" s="102" t="s">
        <v>87</v>
      </c>
    </row>
    <row r="14" spans="3:9" x14ac:dyDescent="0.25">
      <c r="C14" s="103" t="s">
        <v>2</v>
      </c>
      <c r="D14" s="105" t="s">
        <v>3</v>
      </c>
      <c r="E14" s="103" t="s">
        <v>42</v>
      </c>
      <c r="F14" s="103" t="s">
        <v>43</v>
      </c>
      <c r="G14" s="103" t="s">
        <v>85</v>
      </c>
      <c r="H14" s="103" t="s">
        <v>75</v>
      </c>
      <c r="I14" s="103"/>
    </row>
    <row r="15" spans="3:9" x14ac:dyDescent="0.25">
      <c r="C15" s="24"/>
      <c r="D15" s="25"/>
      <c r="E15" s="25"/>
      <c r="F15" s="25"/>
      <c r="G15" s="25"/>
      <c r="H15" s="25"/>
      <c r="I15" s="26"/>
    </row>
    <row r="16" spans="3:9" s="19" customFormat="1" ht="30" x14ac:dyDescent="0.25">
      <c r="C16" s="152">
        <v>3220</v>
      </c>
      <c r="D16" s="3" t="s">
        <v>88</v>
      </c>
      <c r="E16" s="10">
        <v>16861499.960000001</v>
      </c>
      <c r="F16" s="10">
        <v>16861499.960000001</v>
      </c>
      <c r="G16" s="10">
        <f>+F16-E16</f>
        <v>0</v>
      </c>
      <c r="H16" s="19" t="s">
        <v>89</v>
      </c>
      <c r="I16" s="38" t="s">
        <v>372</v>
      </c>
    </row>
    <row r="17" spans="3:9" x14ac:dyDescent="0.25">
      <c r="C17" s="29"/>
      <c r="D17" s="30"/>
      <c r="E17" s="30"/>
      <c r="F17" s="30"/>
      <c r="G17" s="30"/>
      <c r="H17" s="30"/>
      <c r="I17" s="31"/>
    </row>
    <row r="19" spans="3:9" x14ac:dyDescent="0.25">
      <c r="D19" s="21"/>
      <c r="E19" s="6"/>
      <c r="F19" s="6"/>
      <c r="I19" s="21"/>
    </row>
    <row r="20" spans="3:9" ht="42.75" customHeight="1" x14ac:dyDescent="0.25">
      <c r="C20" s="170" t="s">
        <v>535</v>
      </c>
      <c r="D20" s="171"/>
      <c r="E20" s="171"/>
      <c r="F20" s="171"/>
      <c r="G20" s="171"/>
      <c r="H20" s="171"/>
      <c r="I20" s="171"/>
    </row>
    <row r="22" spans="3:9" x14ac:dyDescent="0.25">
      <c r="E22" s="6"/>
    </row>
    <row r="24" spans="3:9" x14ac:dyDescent="0.25">
      <c r="E24" s="6"/>
    </row>
  </sheetData>
  <mergeCells count="2">
    <mergeCell ref="C3:I3"/>
    <mergeCell ref="C20:I20"/>
  </mergeCells>
  <pageMargins left="0.70866141732283472" right="0.70866141732283472" top="0.74803149606299213" bottom="0.74803149606299213" header="0.31496062992125984" footer="0.31496062992125984"/>
  <pageSetup scale="7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85"/>
  <sheetViews>
    <sheetView tabSelected="1" topLeftCell="A71" zoomScale="85" zoomScaleNormal="85" workbookViewId="0">
      <selection activeCell="A77" sqref="A77"/>
    </sheetView>
  </sheetViews>
  <sheetFormatPr baseColWidth="10" defaultColWidth="97.85546875" defaultRowHeight="11.25" x14ac:dyDescent="0.2"/>
  <cols>
    <col min="1" max="16384" width="97.85546875" style="154"/>
  </cols>
  <sheetData>
    <row r="1" spans="1:1" x14ac:dyDescent="0.2">
      <c r="A1" s="153" t="s">
        <v>373</v>
      </c>
    </row>
    <row r="2" spans="1:1" ht="24" customHeight="1" x14ac:dyDescent="0.2">
      <c r="A2" s="156" t="s">
        <v>452</v>
      </c>
    </row>
    <row r="3" spans="1:1" ht="31.5" customHeight="1" x14ac:dyDescent="0.2">
      <c r="A3" s="156" t="s">
        <v>374</v>
      </c>
    </row>
    <row r="4" spans="1:1" ht="35.25" customHeight="1" x14ac:dyDescent="0.2">
      <c r="A4" s="155" t="s">
        <v>426</v>
      </c>
    </row>
    <row r="5" spans="1:1" ht="45" x14ac:dyDescent="0.2">
      <c r="A5" s="156" t="s">
        <v>375</v>
      </c>
    </row>
    <row r="6" spans="1:1" x14ac:dyDescent="0.2">
      <c r="A6" s="155" t="s">
        <v>427</v>
      </c>
    </row>
    <row r="7" spans="1:1" ht="33.75" x14ac:dyDescent="0.2">
      <c r="A7" s="155" t="s">
        <v>428</v>
      </c>
    </row>
    <row r="8" spans="1:1" ht="56.25" x14ac:dyDescent="0.2">
      <c r="A8" s="155" t="s">
        <v>429</v>
      </c>
    </row>
    <row r="9" spans="1:1" x14ac:dyDescent="0.2">
      <c r="A9" s="155" t="s">
        <v>376</v>
      </c>
    </row>
    <row r="10" spans="1:1" ht="33.75" x14ac:dyDescent="0.2">
      <c r="A10" s="155" t="s">
        <v>430</v>
      </c>
    </row>
    <row r="11" spans="1:1" ht="22.5" x14ac:dyDescent="0.2">
      <c r="A11" s="155" t="s">
        <v>431</v>
      </c>
    </row>
    <row r="12" spans="1:1" x14ac:dyDescent="0.2">
      <c r="A12" s="155" t="s">
        <v>432</v>
      </c>
    </row>
    <row r="13" spans="1:1" ht="22.5" x14ac:dyDescent="0.2">
      <c r="A13" s="155" t="s">
        <v>433</v>
      </c>
    </row>
    <row r="14" spans="1:1" ht="22.5" x14ac:dyDescent="0.2">
      <c r="A14" s="155" t="s">
        <v>434</v>
      </c>
    </row>
    <row r="15" spans="1:1" ht="56.25" x14ac:dyDescent="0.2">
      <c r="A15" s="155" t="s">
        <v>435</v>
      </c>
    </row>
    <row r="16" spans="1:1" x14ac:dyDescent="0.2">
      <c r="A16" s="155" t="s">
        <v>436</v>
      </c>
    </row>
    <row r="17" spans="1:2" x14ac:dyDescent="0.2">
      <c r="A17" s="155" t="s">
        <v>377</v>
      </c>
    </row>
    <row r="18" spans="1:2" ht="33.75" x14ac:dyDescent="0.2">
      <c r="A18" s="156" t="s">
        <v>378</v>
      </c>
    </row>
    <row r="19" spans="1:2" x14ac:dyDescent="0.2">
      <c r="A19" s="155" t="s">
        <v>437</v>
      </c>
    </row>
    <row r="20" spans="1:2" ht="22.5" x14ac:dyDescent="0.2">
      <c r="A20" s="155" t="s">
        <v>438</v>
      </c>
    </row>
    <row r="21" spans="1:2" ht="45" x14ac:dyDescent="0.2">
      <c r="A21" s="155" t="s">
        <v>439</v>
      </c>
    </row>
    <row r="22" spans="1:2" ht="22.5" x14ac:dyDescent="0.2">
      <c r="A22" s="155" t="s">
        <v>440</v>
      </c>
    </row>
    <row r="23" spans="1:2" ht="22.5" x14ac:dyDescent="0.2">
      <c r="A23" s="155" t="s">
        <v>441</v>
      </c>
    </row>
    <row r="24" spans="1:2" x14ac:dyDescent="0.2">
      <c r="A24" s="155" t="s">
        <v>442</v>
      </c>
    </row>
    <row r="25" spans="1:2" ht="45" x14ac:dyDescent="0.2">
      <c r="A25" s="155" t="s">
        <v>443</v>
      </c>
    </row>
    <row r="26" spans="1:2" ht="56.25" x14ac:dyDescent="0.2">
      <c r="A26" s="155" t="s">
        <v>444</v>
      </c>
      <c r="B26" s="157"/>
    </row>
    <row r="27" spans="1:2" ht="56.25" x14ac:dyDescent="0.2">
      <c r="A27" s="155" t="s">
        <v>445</v>
      </c>
    </row>
    <row r="28" spans="1:2" ht="22.5" x14ac:dyDescent="0.2">
      <c r="A28" s="155" t="s">
        <v>446</v>
      </c>
    </row>
    <row r="29" spans="1:2" ht="33.75" x14ac:dyDescent="0.2">
      <c r="A29" s="155" t="s">
        <v>447</v>
      </c>
    </row>
    <row r="30" spans="1:2" ht="22.5" x14ac:dyDescent="0.2">
      <c r="A30" s="155" t="s">
        <v>448</v>
      </c>
    </row>
    <row r="31" spans="1:2" ht="22.5" x14ac:dyDescent="0.2">
      <c r="A31" s="155" t="s">
        <v>449</v>
      </c>
    </row>
    <row r="32" spans="1:2" x14ac:dyDescent="0.2">
      <c r="A32" s="155" t="s">
        <v>379</v>
      </c>
    </row>
    <row r="33" spans="1:1" x14ac:dyDescent="0.2">
      <c r="A33" s="156" t="s">
        <v>380</v>
      </c>
    </row>
    <row r="34" spans="1:1" x14ac:dyDescent="0.2">
      <c r="A34" s="156" t="s">
        <v>381</v>
      </c>
    </row>
    <row r="35" spans="1:1" x14ac:dyDescent="0.2">
      <c r="A35" s="156" t="s">
        <v>382</v>
      </c>
    </row>
    <row r="36" spans="1:1" x14ac:dyDescent="0.2">
      <c r="A36" s="156" t="s">
        <v>383</v>
      </c>
    </row>
    <row r="37" spans="1:1" ht="33.75" x14ac:dyDescent="0.2">
      <c r="A37" s="156" t="s">
        <v>384</v>
      </c>
    </row>
    <row r="38" spans="1:1" ht="22.5" x14ac:dyDescent="0.2">
      <c r="A38" s="156" t="s">
        <v>385</v>
      </c>
    </row>
    <row r="39" spans="1:1" x14ac:dyDescent="0.2">
      <c r="A39" s="156" t="s">
        <v>386</v>
      </c>
    </row>
    <row r="40" spans="1:1" x14ac:dyDescent="0.2">
      <c r="A40" s="155" t="s">
        <v>387</v>
      </c>
    </row>
    <row r="41" spans="1:1" x14ac:dyDescent="0.2">
      <c r="A41" s="156" t="s">
        <v>388</v>
      </c>
    </row>
    <row r="42" spans="1:1" x14ac:dyDescent="0.2">
      <c r="A42" s="155" t="s">
        <v>389</v>
      </c>
    </row>
    <row r="43" spans="1:1" x14ac:dyDescent="0.2">
      <c r="A43" s="156" t="s">
        <v>450</v>
      </c>
    </row>
    <row r="44" spans="1:1" x14ac:dyDescent="0.2">
      <c r="A44" s="156" t="s">
        <v>390</v>
      </c>
    </row>
    <row r="45" spans="1:1" ht="22.5" x14ac:dyDescent="0.2">
      <c r="A45" s="156" t="s">
        <v>391</v>
      </c>
    </row>
    <row r="46" spans="1:1" x14ac:dyDescent="0.2">
      <c r="A46" s="156" t="s">
        <v>392</v>
      </c>
    </row>
    <row r="47" spans="1:1" x14ac:dyDescent="0.2">
      <c r="A47" s="155" t="s">
        <v>393</v>
      </c>
    </row>
    <row r="48" spans="1:1" x14ac:dyDescent="0.2">
      <c r="A48" s="156" t="s">
        <v>394</v>
      </c>
    </row>
    <row r="49" spans="1:1" x14ac:dyDescent="0.2">
      <c r="A49" s="155" t="s">
        <v>395</v>
      </c>
    </row>
    <row r="50" spans="1:1" ht="22.5" x14ac:dyDescent="0.2">
      <c r="A50" s="156" t="s">
        <v>396</v>
      </c>
    </row>
    <row r="51" spans="1:1" x14ac:dyDescent="0.2">
      <c r="A51" s="155" t="s">
        <v>397</v>
      </c>
    </row>
    <row r="52" spans="1:1" x14ac:dyDescent="0.2">
      <c r="A52" s="156" t="s">
        <v>398</v>
      </c>
    </row>
    <row r="53" spans="1:1" x14ac:dyDescent="0.2">
      <c r="A53" s="155" t="s">
        <v>399</v>
      </c>
    </row>
    <row r="54" spans="1:1" x14ac:dyDescent="0.2">
      <c r="A54" s="156" t="s">
        <v>400</v>
      </c>
    </row>
    <row r="55" spans="1:1" x14ac:dyDescent="0.2">
      <c r="A55" s="155" t="s">
        <v>401</v>
      </c>
    </row>
    <row r="56" spans="1:1" ht="22.5" x14ac:dyDescent="0.2">
      <c r="A56" s="156" t="s">
        <v>402</v>
      </c>
    </row>
    <row r="57" spans="1:1" ht="22.5" x14ac:dyDescent="0.2">
      <c r="A57" s="156" t="s">
        <v>403</v>
      </c>
    </row>
    <row r="58" spans="1:1" x14ac:dyDescent="0.2">
      <c r="A58" s="156" t="s">
        <v>404</v>
      </c>
    </row>
    <row r="59" spans="1:1" x14ac:dyDescent="0.2">
      <c r="A59" s="156" t="s">
        <v>405</v>
      </c>
    </row>
    <row r="60" spans="1:1" x14ac:dyDescent="0.2">
      <c r="A60" s="156" t="s">
        <v>406</v>
      </c>
    </row>
    <row r="61" spans="1:1" x14ac:dyDescent="0.2">
      <c r="A61" s="156" t="s">
        <v>407</v>
      </c>
    </row>
    <row r="62" spans="1:1" ht="22.5" x14ac:dyDescent="0.2">
      <c r="A62" s="156" t="s">
        <v>408</v>
      </c>
    </row>
    <row r="63" spans="1:1" ht="45" x14ac:dyDescent="0.2">
      <c r="A63" s="156" t="s">
        <v>409</v>
      </c>
    </row>
    <row r="64" spans="1:1" ht="22.5" x14ac:dyDescent="0.2">
      <c r="A64" s="156" t="s">
        <v>410</v>
      </c>
    </row>
    <row r="65" spans="1:1" x14ac:dyDescent="0.2">
      <c r="A65" s="156" t="s">
        <v>411</v>
      </c>
    </row>
    <row r="66" spans="1:1" ht="22.5" x14ac:dyDescent="0.2">
      <c r="A66" s="156" t="s">
        <v>412</v>
      </c>
    </row>
    <row r="67" spans="1:1" x14ac:dyDescent="0.2">
      <c r="A67" s="156" t="s">
        <v>413</v>
      </c>
    </row>
    <row r="68" spans="1:1" ht="22.5" x14ac:dyDescent="0.2">
      <c r="A68" s="156" t="s">
        <v>414</v>
      </c>
    </row>
    <row r="69" spans="1:1" ht="22.5" x14ac:dyDescent="0.2">
      <c r="A69" s="156" t="s">
        <v>415</v>
      </c>
    </row>
    <row r="70" spans="1:1" x14ac:dyDescent="0.2">
      <c r="A70" s="156" t="s">
        <v>416</v>
      </c>
    </row>
    <row r="71" spans="1:1" x14ac:dyDescent="0.2">
      <c r="A71" s="156" t="s">
        <v>417</v>
      </c>
    </row>
    <row r="72" spans="1:1" ht="22.5" x14ac:dyDescent="0.2">
      <c r="A72" s="156" t="s">
        <v>418</v>
      </c>
    </row>
    <row r="73" spans="1:1" x14ac:dyDescent="0.2">
      <c r="A73" s="155" t="s">
        <v>419</v>
      </c>
    </row>
    <row r="74" spans="1:1" ht="45" x14ac:dyDescent="0.2">
      <c r="A74" s="156" t="s">
        <v>420</v>
      </c>
    </row>
    <row r="75" spans="1:1" x14ac:dyDescent="0.2">
      <c r="A75" s="155" t="s">
        <v>421</v>
      </c>
    </row>
    <row r="76" spans="1:1" ht="45" x14ac:dyDescent="0.2">
      <c r="A76" s="156" t="s">
        <v>536</v>
      </c>
    </row>
    <row r="77" spans="1:1" x14ac:dyDescent="0.2">
      <c r="A77" s="155" t="s">
        <v>422</v>
      </c>
    </row>
    <row r="78" spans="1:1" ht="22.5" x14ac:dyDescent="0.2">
      <c r="A78" s="156" t="s">
        <v>423</v>
      </c>
    </row>
    <row r="79" spans="1:1" x14ac:dyDescent="0.2">
      <c r="A79" s="155" t="s">
        <v>424</v>
      </c>
    </row>
    <row r="80" spans="1:1" ht="22.5" x14ac:dyDescent="0.2">
      <c r="A80" s="155" t="s">
        <v>451</v>
      </c>
    </row>
    <row r="81" spans="1:7" ht="56.25" x14ac:dyDescent="0.2">
      <c r="A81" s="156" t="s">
        <v>425</v>
      </c>
    </row>
    <row r="85" spans="1:7" ht="51" customHeight="1" x14ac:dyDescent="0.2">
      <c r="A85" s="168" t="s">
        <v>535</v>
      </c>
      <c r="B85" s="166"/>
      <c r="C85" s="166"/>
      <c r="D85" s="166"/>
      <c r="E85" s="166"/>
      <c r="F85" s="167"/>
      <c r="G85" s="167"/>
    </row>
  </sheetData>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H95"/>
  <sheetViews>
    <sheetView topLeftCell="A86" zoomScale="80" zoomScaleNormal="80" workbookViewId="0">
      <selection activeCell="B95" sqref="B95:F95"/>
    </sheetView>
  </sheetViews>
  <sheetFormatPr baseColWidth="10" defaultColWidth="11.42578125" defaultRowHeight="15" x14ac:dyDescent="0.25"/>
  <cols>
    <col min="3" max="3" width="51.42578125" customWidth="1"/>
    <col min="4" max="4" width="18.5703125" style="66" customWidth="1"/>
    <col min="5" max="5" width="23.42578125" customWidth="1"/>
    <col min="6" max="6" width="33.5703125" customWidth="1"/>
  </cols>
  <sheetData>
    <row r="2" spans="2:6" x14ac:dyDescent="0.25">
      <c r="C2" s="14" t="s">
        <v>200</v>
      </c>
      <c r="D2" s="65" t="s">
        <v>516</v>
      </c>
      <c r="E2" s="14">
        <v>2019</v>
      </c>
    </row>
    <row r="3" spans="2:6" ht="18.75" x14ac:dyDescent="0.3">
      <c r="B3" s="172" t="s">
        <v>90</v>
      </c>
      <c r="C3" s="172"/>
      <c r="D3" s="172"/>
      <c r="E3" s="172"/>
      <c r="F3" s="172"/>
    </row>
    <row r="5" spans="2:6" x14ac:dyDescent="0.25">
      <c r="B5" s="91" t="s">
        <v>91</v>
      </c>
    </row>
    <row r="6" spans="2:6" x14ac:dyDescent="0.25">
      <c r="B6" s="103" t="s">
        <v>2</v>
      </c>
      <c r="C6" s="103" t="s">
        <v>3</v>
      </c>
      <c r="D6" s="104" t="s">
        <v>4</v>
      </c>
      <c r="E6" s="103" t="s">
        <v>33</v>
      </c>
      <c r="F6" s="103" t="s">
        <v>92</v>
      </c>
    </row>
    <row r="7" spans="2:6" x14ac:dyDescent="0.25">
      <c r="B7" s="73">
        <v>4111</v>
      </c>
      <c r="C7" s="74" t="s">
        <v>506</v>
      </c>
      <c r="D7" s="68">
        <v>22115</v>
      </c>
      <c r="E7" s="11" t="s">
        <v>94</v>
      </c>
      <c r="F7" s="75" t="s">
        <v>196</v>
      </c>
    </row>
    <row r="8" spans="2:6" s="19" customFormat="1" ht="24.75" customHeight="1" x14ac:dyDescent="0.25">
      <c r="B8" s="73">
        <v>4112</v>
      </c>
      <c r="C8" s="74" t="s">
        <v>93</v>
      </c>
      <c r="D8" s="68">
        <v>4655116.0999999996</v>
      </c>
      <c r="E8" s="11" t="s">
        <v>94</v>
      </c>
      <c r="F8" s="75" t="s">
        <v>196</v>
      </c>
    </row>
    <row r="9" spans="2:6" s="19" customFormat="1" ht="21.75" customHeight="1" x14ac:dyDescent="0.25">
      <c r="B9" s="73">
        <v>4117</v>
      </c>
      <c r="C9" s="74" t="s">
        <v>95</v>
      </c>
      <c r="D9" s="68">
        <v>533479.72</v>
      </c>
      <c r="E9" s="11" t="s">
        <v>94</v>
      </c>
      <c r="F9" s="75" t="s">
        <v>96</v>
      </c>
    </row>
    <row r="10" spans="2:6" s="19" customFormat="1" ht="27" customHeight="1" x14ac:dyDescent="0.25">
      <c r="B10" s="73">
        <v>4143</v>
      </c>
      <c r="C10" s="74" t="s">
        <v>97</v>
      </c>
      <c r="D10" s="68">
        <v>11671416.789999999</v>
      </c>
      <c r="E10" s="11" t="s">
        <v>94</v>
      </c>
      <c r="F10" s="75" t="s">
        <v>98</v>
      </c>
    </row>
    <row r="11" spans="2:6" s="19" customFormat="1" ht="27" customHeight="1" x14ac:dyDescent="0.25">
      <c r="B11" s="73">
        <v>4144</v>
      </c>
      <c r="C11" s="74" t="s">
        <v>508</v>
      </c>
      <c r="D11" s="68">
        <v>350903</v>
      </c>
      <c r="E11" s="11" t="s">
        <v>94</v>
      </c>
      <c r="F11" s="75" t="s">
        <v>509</v>
      </c>
    </row>
    <row r="12" spans="2:6" s="19" customFormat="1" ht="36.75" customHeight="1" x14ac:dyDescent="0.25">
      <c r="B12" s="73">
        <v>4151</v>
      </c>
      <c r="C12" s="74" t="s">
        <v>99</v>
      </c>
      <c r="D12" s="68">
        <v>743967.88</v>
      </c>
      <c r="E12" s="11" t="s">
        <v>94</v>
      </c>
      <c r="F12" s="75" t="s">
        <v>197</v>
      </c>
    </row>
    <row r="13" spans="2:6" s="19" customFormat="1" ht="36.75" customHeight="1" x14ac:dyDescent="0.25">
      <c r="B13" s="73">
        <v>4160</v>
      </c>
      <c r="C13" s="74" t="s">
        <v>517</v>
      </c>
      <c r="D13" s="68">
        <v>153112</v>
      </c>
      <c r="E13" s="11" t="s">
        <v>94</v>
      </c>
      <c r="F13" s="75" t="s">
        <v>518</v>
      </c>
    </row>
    <row r="14" spans="2:6" s="19" customFormat="1" ht="27" customHeight="1" x14ac:dyDescent="0.25">
      <c r="B14" s="73">
        <v>4211</v>
      </c>
      <c r="C14" s="11" t="s">
        <v>100</v>
      </c>
      <c r="D14" s="68">
        <v>36591123.380000003</v>
      </c>
      <c r="E14" s="11" t="s">
        <v>94</v>
      </c>
      <c r="F14" s="75" t="s">
        <v>101</v>
      </c>
    </row>
    <row r="15" spans="2:6" s="19" customFormat="1" ht="21.75" customHeight="1" x14ac:dyDescent="0.25">
      <c r="B15" s="73">
        <v>4212</v>
      </c>
      <c r="C15" s="11" t="s">
        <v>102</v>
      </c>
      <c r="D15" s="68">
        <v>14790496.119999999</v>
      </c>
      <c r="E15" s="11" t="s">
        <v>94</v>
      </c>
      <c r="F15" s="75" t="s">
        <v>103</v>
      </c>
    </row>
    <row r="16" spans="2:6" s="19" customFormat="1" ht="24" customHeight="1" x14ac:dyDescent="0.25">
      <c r="B16" s="76">
        <v>4214</v>
      </c>
      <c r="C16" s="57" t="s">
        <v>507</v>
      </c>
      <c r="D16" s="69">
        <v>246496.06</v>
      </c>
      <c r="E16" s="57" t="s">
        <v>94</v>
      </c>
      <c r="F16" s="77"/>
    </row>
    <row r="17" spans="2:6" x14ac:dyDescent="0.25">
      <c r="B17" s="4"/>
      <c r="C17" s="4"/>
      <c r="D17" s="68"/>
      <c r="E17" s="4"/>
      <c r="F17" s="4"/>
    </row>
    <row r="18" spans="2:6" x14ac:dyDescent="0.25">
      <c r="B18" s="91" t="s">
        <v>104</v>
      </c>
      <c r="C18" s="91"/>
      <c r="F18" s="103" t="s">
        <v>105</v>
      </c>
    </row>
    <row r="19" spans="2:6" x14ac:dyDescent="0.25">
      <c r="B19" s="103" t="s">
        <v>2</v>
      </c>
      <c r="C19" s="103" t="s">
        <v>3</v>
      </c>
      <c r="D19" s="104" t="s">
        <v>4</v>
      </c>
      <c r="E19" s="103" t="s">
        <v>75</v>
      </c>
      <c r="F19" s="103" t="s">
        <v>33</v>
      </c>
    </row>
    <row r="20" spans="2:6" ht="8.25" customHeight="1" x14ac:dyDescent="0.25">
      <c r="B20" s="32"/>
      <c r="C20" s="61"/>
      <c r="D20" s="67"/>
      <c r="E20" s="61"/>
      <c r="F20" s="62"/>
    </row>
    <row r="21" spans="2:6" x14ac:dyDescent="0.25">
      <c r="B21" s="63">
        <v>4300</v>
      </c>
      <c r="C21" s="64" t="s">
        <v>367</v>
      </c>
      <c r="D21" s="101">
        <v>0</v>
      </c>
      <c r="E21" s="64" t="s">
        <v>8</v>
      </c>
      <c r="F21" s="72"/>
    </row>
    <row r="22" spans="2:6" x14ac:dyDescent="0.25">
      <c r="B22" s="4"/>
      <c r="C22" s="4"/>
      <c r="D22" s="71"/>
      <c r="E22" s="4"/>
      <c r="F22" s="4"/>
    </row>
    <row r="24" spans="2:6" x14ac:dyDescent="0.25">
      <c r="B24" s="91" t="s">
        <v>106</v>
      </c>
      <c r="F24" s="103" t="s">
        <v>107</v>
      </c>
    </row>
    <row r="25" spans="2:6" x14ac:dyDescent="0.25">
      <c r="B25" s="103" t="s">
        <v>2</v>
      </c>
      <c r="C25" s="103" t="s">
        <v>3</v>
      </c>
      <c r="D25" s="104" t="s">
        <v>4</v>
      </c>
      <c r="E25" s="105" t="s">
        <v>108</v>
      </c>
      <c r="F25" s="103" t="s">
        <v>109</v>
      </c>
    </row>
    <row r="26" spans="2:6" s="19" customFormat="1" ht="30" x14ac:dyDescent="0.25">
      <c r="B26" s="59">
        <v>5111</v>
      </c>
      <c r="C26" s="78" t="s">
        <v>110</v>
      </c>
      <c r="D26" s="79">
        <v>14321985.390000001</v>
      </c>
      <c r="E26" s="80">
        <f>D26*100%/13112007.3</f>
        <v>1.092280156829992</v>
      </c>
      <c r="F26" s="48" t="s">
        <v>111</v>
      </c>
    </row>
    <row r="27" spans="2:6" ht="8.25" customHeight="1" x14ac:dyDescent="0.25">
      <c r="B27" s="27"/>
      <c r="D27" s="70"/>
      <c r="E27" s="81"/>
      <c r="F27" s="28"/>
    </row>
    <row r="28" spans="2:6" s="19" customFormat="1" ht="30" x14ac:dyDescent="0.25">
      <c r="B28" s="54">
        <v>5112</v>
      </c>
      <c r="C28" s="3" t="s">
        <v>112</v>
      </c>
      <c r="D28" s="70">
        <v>1538491.93</v>
      </c>
      <c r="E28" s="82"/>
      <c r="F28" s="38" t="s">
        <v>113</v>
      </c>
    </row>
    <row r="29" spans="2:6" ht="5.25" customHeight="1" x14ac:dyDescent="0.25">
      <c r="B29" s="27"/>
      <c r="D29" s="70"/>
      <c r="E29" s="81"/>
      <c r="F29" s="28"/>
    </row>
    <row r="30" spans="2:6" x14ac:dyDescent="0.25">
      <c r="B30" s="27">
        <v>5113</v>
      </c>
      <c r="C30" t="s">
        <v>114</v>
      </c>
      <c r="D30" s="70">
        <v>3167016.49</v>
      </c>
      <c r="E30" s="82">
        <f>D30*100%/2606097.09</f>
        <v>1.2152335007595594</v>
      </c>
      <c r="F30" s="28" t="s">
        <v>115</v>
      </c>
    </row>
    <row r="31" spans="2:6" x14ac:dyDescent="0.25">
      <c r="B31" s="27"/>
      <c r="C31" t="s">
        <v>116</v>
      </c>
      <c r="D31" s="70"/>
      <c r="E31" s="81"/>
      <c r="F31" s="28" t="s">
        <v>117</v>
      </c>
    </row>
    <row r="32" spans="2:6" ht="6" customHeight="1" x14ac:dyDescent="0.25">
      <c r="B32" s="27"/>
      <c r="D32" s="70"/>
      <c r="E32" s="81"/>
      <c r="F32" s="28"/>
    </row>
    <row r="33" spans="2:6" x14ac:dyDescent="0.25">
      <c r="B33" s="27">
        <v>5115</v>
      </c>
      <c r="C33" t="s">
        <v>118</v>
      </c>
      <c r="D33" s="70">
        <v>4705214.88</v>
      </c>
      <c r="E33" s="81">
        <f>D33*100%/840870.68</f>
        <v>5.5956462651308039</v>
      </c>
      <c r="F33" s="28" t="s">
        <v>119</v>
      </c>
    </row>
    <row r="34" spans="2:6" x14ac:dyDescent="0.25">
      <c r="B34" s="27"/>
      <c r="C34" t="s">
        <v>120</v>
      </c>
      <c r="D34" s="70"/>
      <c r="E34" s="81"/>
      <c r="F34" s="28" t="s">
        <v>117</v>
      </c>
    </row>
    <row r="35" spans="2:6" ht="9" customHeight="1" x14ac:dyDescent="0.25">
      <c r="B35" s="27"/>
      <c r="D35" s="70"/>
      <c r="E35" s="81"/>
      <c r="F35" s="28"/>
    </row>
    <row r="36" spans="2:6" x14ac:dyDescent="0.25">
      <c r="B36" s="27">
        <v>5116</v>
      </c>
      <c r="C36" t="s">
        <v>190</v>
      </c>
      <c r="D36" s="70">
        <v>0</v>
      </c>
      <c r="E36" s="81">
        <f>D36*100%/840870.68</f>
        <v>0</v>
      </c>
      <c r="F36" s="28"/>
    </row>
    <row r="37" spans="2:6" ht="8.25" customHeight="1" x14ac:dyDescent="0.25">
      <c r="B37" s="27"/>
      <c r="D37" s="70"/>
      <c r="E37" s="81"/>
      <c r="F37" s="28"/>
    </row>
    <row r="38" spans="2:6" ht="30" x14ac:dyDescent="0.25">
      <c r="B38" s="27">
        <v>5121</v>
      </c>
      <c r="C38" s="21" t="s">
        <v>121</v>
      </c>
      <c r="D38" s="70">
        <v>1234296.2</v>
      </c>
      <c r="E38" s="81">
        <f>D38*100%/564417.68</f>
        <v>2.1868489307422116</v>
      </c>
      <c r="F38" s="28" t="s">
        <v>122</v>
      </c>
    </row>
    <row r="39" spans="2:6" ht="9" customHeight="1" x14ac:dyDescent="0.25">
      <c r="B39" s="27"/>
      <c r="D39" s="70"/>
      <c r="E39" s="81"/>
      <c r="F39" s="28"/>
    </row>
    <row r="40" spans="2:6" x14ac:dyDescent="0.25">
      <c r="B40" s="27">
        <v>5122</v>
      </c>
      <c r="C40" t="s">
        <v>123</v>
      </c>
      <c r="D40" s="70">
        <v>1144889.68</v>
      </c>
      <c r="E40" s="81">
        <f>D40*100%/392416.2</f>
        <v>2.9175392860947125</v>
      </c>
      <c r="F40" s="28" t="s">
        <v>124</v>
      </c>
    </row>
    <row r="41" spans="2:6" ht="9" customHeight="1" x14ac:dyDescent="0.25">
      <c r="B41" s="27"/>
      <c r="D41" s="70"/>
      <c r="E41" s="81"/>
      <c r="F41" s="28"/>
    </row>
    <row r="42" spans="2:6" ht="29.25" customHeight="1" x14ac:dyDescent="0.25">
      <c r="B42" s="27">
        <v>5123</v>
      </c>
      <c r="C42" s="21" t="s">
        <v>510</v>
      </c>
      <c r="D42" s="70">
        <v>60000</v>
      </c>
      <c r="E42" s="81">
        <f>D42*100%/392416.2</f>
        <v>0.15289888643741006</v>
      </c>
      <c r="F42" s="28" t="s">
        <v>511</v>
      </c>
    </row>
    <row r="43" spans="2:6" ht="9" customHeight="1" x14ac:dyDescent="0.25">
      <c r="B43" s="27"/>
      <c r="D43" s="70"/>
      <c r="E43" s="81"/>
      <c r="F43" s="28"/>
    </row>
    <row r="44" spans="2:6" x14ac:dyDescent="0.25">
      <c r="B44" s="27">
        <v>5124</v>
      </c>
      <c r="C44" s="21" t="s">
        <v>125</v>
      </c>
      <c r="D44" s="70">
        <v>1845222.51</v>
      </c>
      <c r="E44" s="81">
        <f>D44*100%/118000</f>
        <v>15.637478898305085</v>
      </c>
      <c r="F44" s="28" t="s">
        <v>126</v>
      </c>
    </row>
    <row r="45" spans="2:6" x14ac:dyDescent="0.25">
      <c r="B45" s="27"/>
      <c r="C45" t="s">
        <v>127</v>
      </c>
      <c r="D45" s="70"/>
      <c r="E45" s="81"/>
      <c r="F45" s="28" t="s">
        <v>128</v>
      </c>
    </row>
    <row r="46" spans="2:6" ht="9.75" customHeight="1" x14ac:dyDescent="0.25">
      <c r="B46" s="27"/>
      <c r="E46" s="81"/>
      <c r="F46" s="28"/>
    </row>
    <row r="47" spans="2:6" x14ac:dyDescent="0.25">
      <c r="B47" s="27">
        <v>5125</v>
      </c>
      <c r="C47" s="163" t="s">
        <v>129</v>
      </c>
      <c r="D47" s="164">
        <v>439820.35</v>
      </c>
      <c r="E47" s="165">
        <f>D47*100%/109000</f>
        <v>4.0350490825688068</v>
      </c>
      <c r="F47" s="28" t="s">
        <v>130</v>
      </c>
    </row>
    <row r="48" spans="2:6" x14ac:dyDescent="0.25">
      <c r="B48" s="27"/>
      <c r="C48" s="163" t="s">
        <v>131</v>
      </c>
      <c r="D48" s="164"/>
      <c r="E48" s="165"/>
      <c r="F48" s="28"/>
    </row>
    <row r="49" spans="2:6" ht="6.75" customHeight="1" x14ac:dyDescent="0.25">
      <c r="B49" s="27"/>
      <c r="D49" s="70"/>
      <c r="E49" s="81"/>
      <c r="F49" s="28"/>
    </row>
    <row r="50" spans="2:6" x14ac:dyDescent="0.25">
      <c r="B50" s="27">
        <v>5126</v>
      </c>
      <c r="C50" t="s">
        <v>132</v>
      </c>
      <c r="D50" s="70">
        <v>3759185.42</v>
      </c>
      <c r="E50" s="81">
        <f>D50*100%/2171522.07</f>
        <v>1.7311292719212383</v>
      </c>
      <c r="F50" s="28" t="s">
        <v>133</v>
      </c>
    </row>
    <row r="51" spans="2:6" ht="7.5" customHeight="1" x14ac:dyDescent="0.25">
      <c r="B51" s="27"/>
      <c r="D51" s="70"/>
      <c r="E51" s="81"/>
      <c r="F51" s="28"/>
    </row>
    <row r="52" spans="2:6" x14ac:dyDescent="0.25">
      <c r="B52" s="27">
        <v>5127</v>
      </c>
      <c r="C52" t="s">
        <v>134</v>
      </c>
      <c r="D52" s="70">
        <v>225950</v>
      </c>
      <c r="E52" s="81">
        <f>D52*100%/223071.04</f>
        <v>1.0129060231216029</v>
      </c>
      <c r="F52" s="28" t="s">
        <v>135</v>
      </c>
    </row>
    <row r="53" spans="2:6" x14ac:dyDescent="0.25">
      <c r="B53" s="27"/>
      <c r="C53" t="s">
        <v>136</v>
      </c>
      <c r="D53" s="70"/>
      <c r="E53" s="81"/>
      <c r="F53" s="28" t="s">
        <v>137</v>
      </c>
    </row>
    <row r="54" spans="2:6" ht="8.25" customHeight="1" x14ac:dyDescent="0.25">
      <c r="B54" s="27"/>
      <c r="D54" s="70"/>
      <c r="E54" s="81"/>
      <c r="F54" s="28"/>
    </row>
    <row r="55" spans="2:6" x14ac:dyDescent="0.25">
      <c r="B55" s="27">
        <v>5129</v>
      </c>
      <c r="C55" t="s">
        <v>138</v>
      </c>
      <c r="D55" s="70">
        <v>1813946.56</v>
      </c>
      <c r="E55" s="81">
        <f>D55*100%/355710.1</f>
        <v>5.0995081669033295</v>
      </c>
      <c r="F55" s="28" t="s">
        <v>139</v>
      </c>
    </row>
    <row r="56" spans="2:6" ht="9" customHeight="1" x14ac:dyDescent="0.25">
      <c r="B56" s="27"/>
      <c r="D56" s="70"/>
      <c r="E56" s="81"/>
      <c r="F56" s="28" t="s">
        <v>140</v>
      </c>
    </row>
    <row r="57" spans="2:6" x14ac:dyDescent="0.25">
      <c r="B57" s="27">
        <v>5131</v>
      </c>
      <c r="C57" t="s">
        <v>141</v>
      </c>
      <c r="D57" s="70">
        <v>5327757.99</v>
      </c>
      <c r="E57" s="81">
        <f>D57*100%/2502715.61</f>
        <v>2.1287908097556478</v>
      </c>
      <c r="F57" s="28" t="s">
        <v>142</v>
      </c>
    </row>
    <row r="58" spans="2:6" ht="7.5" customHeight="1" x14ac:dyDescent="0.25">
      <c r="B58" s="27"/>
      <c r="D58" s="70"/>
      <c r="E58" s="81"/>
      <c r="F58" s="28"/>
    </row>
    <row r="59" spans="2:6" x14ac:dyDescent="0.25">
      <c r="B59" s="27">
        <v>5132</v>
      </c>
      <c r="C59" t="s">
        <v>143</v>
      </c>
      <c r="D59" s="70">
        <f>915223.04</f>
        <v>915223.04000000004</v>
      </c>
      <c r="E59" s="81">
        <f>D59*100%/105000</f>
        <v>8.716409904761905</v>
      </c>
      <c r="F59" s="28" t="s">
        <v>144</v>
      </c>
    </row>
    <row r="60" spans="2:6" ht="7.5" customHeight="1" x14ac:dyDescent="0.25">
      <c r="B60" s="27"/>
      <c r="D60" s="70"/>
      <c r="E60" s="81"/>
      <c r="F60" s="28"/>
    </row>
    <row r="61" spans="2:6" x14ac:dyDescent="0.25">
      <c r="B61" s="27">
        <v>5133</v>
      </c>
      <c r="C61" t="s">
        <v>145</v>
      </c>
      <c r="D61" s="70">
        <v>861654.13</v>
      </c>
      <c r="E61" s="81">
        <f>D61*100%/140713.2</f>
        <v>6.1234776126191424</v>
      </c>
      <c r="F61" s="28" t="s">
        <v>146</v>
      </c>
    </row>
    <row r="62" spans="2:6" ht="6.75" customHeight="1" x14ac:dyDescent="0.25">
      <c r="B62" s="27"/>
      <c r="D62" s="70"/>
      <c r="E62" s="81"/>
      <c r="F62" s="28"/>
    </row>
    <row r="63" spans="2:6" x14ac:dyDescent="0.25">
      <c r="B63" s="27">
        <v>5134</v>
      </c>
      <c r="C63" t="s">
        <v>147</v>
      </c>
      <c r="D63" s="70">
        <v>335669.87</v>
      </c>
      <c r="E63" s="81">
        <f>D63*100%/25018</f>
        <v>13.417134463186505</v>
      </c>
      <c r="F63" s="28" t="s">
        <v>148</v>
      </c>
    </row>
    <row r="64" spans="2:6" ht="8.25" customHeight="1" x14ac:dyDescent="0.25">
      <c r="B64" s="27"/>
      <c r="D64" s="70"/>
      <c r="E64" s="81"/>
      <c r="F64" s="28"/>
    </row>
    <row r="65" spans="2:8" x14ac:dyDescent="0.25">
      <c r="B65" s="27">
        <v>5135</v>
      </c>
      <c r="C65" t="s">
        <v>149</v>
      </c>
      <c r="D65" s="70">
        <v>2214558.25</v>
      </c>
      <c r="E65" s="81">
        <f>D65*100%/433259.16</f>
        <v>5.1113939518324321</v>
      </c>
      <c r="F65" s="28" t="s">
        <v>150</v>
      </c>
    </row>
    <row r="66" spans="2:8" x14ac:dyDescent="0.25">
      <c r="B66" s="27"/>
      <c r="C66" t="s">
        <v>151</v>
      </c>
      <c r="D66" s="70"/>
      <c r="E66" s="81"/>
      <c r="F66" s="28" t="s">
        <v>152</v>
      </c>
    </row>
    <row r="67" spans="2:8" ht="6.75" customHeight="1" x14ac:dyDescent="0.25">
      <c r="B67" s="27"/>
      <c r="D67" s="70"/>
      <c r="E67" s="81"/>
      <c r="F67" s="28"/>
    </row>
    <row r="68" spans="2:8" x14ac:dyDescent="0.25">
      <c r="B68" s="27">
        <v>5136</v>
      </c>
      <c r="C68" t="s">
        <v>153</v>
      </c>
      <c r="D68" s="70">
        <v>336319.2</v>
      </c>
      <c r="E68" s="81">
        <f>D68*100%/117120</f>
        <v>2.8715778688524591</v>
      </c>
      <c r="F68" s="28" t="s">
        <v>154</v>
      </c>
    </row>
    <row r="69" spans="2:8" ht="7.5" customHeight="1" x14ac:dyDescent="0.25">
      <c r="B69" s="27"/>
      <c r="D69" s="70"/>
      <c r="E69" s="81"/>
      <c r="F69" s="28"/>
    </row>
    <row r="70" spans="2:8" x14ac:dyDescent="0.25">
      <c r="B70" s="27">
        <v>5137</v>
      </c>
      <c r="C70" t="s">
        <v>155</v>
      </c>
      <c r="D70" s="70">
        <v>225100.58</v>
      </c>
      <c r="E70" s="81">
        <f>D70*100%/81000</f>
        <v>2.7790195061728395</v>
      </c>
      <c r="F70" s="28" t="s">
        <v>156</v>
      </c>
    </row>
    <row r="71" spans="2:8" ht="8.25" customHeight="1" x14ac:dyDescent="0.25">
      <c r="B71" s="27"/>
      <c r="D71" s="70"/>
      <c r="E71" s="81"/>
      <c r="F71" s="28"/>
    </row>
    <row r="72" spans="2:8" x14ac:dyDescent="0.25">
      <c r="B72" s="27">
        <v>5138</v>
      </c>
      <c r="C72" t="s">
        <v>157</v>
      </c>
      <c r="D72" s="70">
        <v>4715358.9000000004</v>
      </c>
      <c r="E72" s="81">
        <f>D72*100%/1315000</f>
        <v>3.5858242585551334</v>
      </c>
      <c r="F72" s="28" t="s">
        <v>157</v>
      </c>
    </row>
    <row r="73" spans="2:8" ht="7.5" customHeight="1" x14ac:dyDescent="0.25">
      <c r="B73" s="27"/>
      <c r="D73" s="70"/>
      <c r="E73" s="81"/>
      <c r="F73" s="28"/>
    </row>
    <row r="74" spans="2:8" x14ac:dyDescent="0.25">
      <c r="B74" s="27">
        <v>5139</v>
      </c>
      <c r="C74" t="s">
        <v>158</v>
      </c>
      <c r="D74" s="70">
        <v>787839</v>
      </c>
      <c r="E74" s="81">
        <f>D74*100%/380000</f>
        <v>2.0732605263157895</v>
      </c>
      <c r="F74" s="28" t="s">
        <v>159</v>
      </c>
    </row>
    <row r="75" spans="2:8" ht="6.75" customHeight="1" x14ac:dyDescent="0.25">
      <c r="B75" s="27"/>
      <c r="D75" s="70"/>
      <c r="E75" s="81"/>
      <c r="F75" s="28"/>
    </row>
    <row r="76" spans="2:8" x14ac:dyDescent="0.25">
      <c r="B76" s="27">
        <v>5211</v>
      </c>
      <c r="C76" t="s">
        <v>160</v>
      </c>
      <c r="D76" s="70">
        <v>0</v>
      </c>
      <c r="E76" s="81">
        <f>D76*100%/2715429</f>
        <v>0</v>
      </c>
      <c r="F76" s="28" t="s">
        <v>161</v>
      </c>
    </row>
    <row r="77" spans="2:8" ht="6" customHeight="1" x14ac:dyDescent="0.25">
      <c r="B77" s="27"/>
      <c r="D77" s="70"/>
      <c r="E77" s="81"/>
      <c r="F77" s="28"/>
    </row>
    <row r="78" spans="2:8" x14ac:dyDescent="0.25">
      <c r="B78" s="27">
        <v>5240</v>
      </c>
      <c r="C78" t="s">
        <v>162</v>
      </c>
      <c r="D78" s="162">
        <v>4231610.55</v>
      </c>
      <c r="E78" s="81">
        <f>D78*100%/1748420.29</f>
        <v>2.4202479084705657</v>
      </c>
      <c r="F78" s="28" t="s">
        <v>163</v>
      </c>
      <c r="H78" s="6"/>
    </row>
    <row r="79" spans="2:8" x14ac:dyDescent="0.25">
      <c r="B79" s="27"/>
      <c r="D79" s="70"/>
      <c r="E79" s="81"/>
      <c r="F79" s="28"/>
      <c r="H79" s="6"/>
    </row>
    <row r="80" spans="2:8" ht="30" x14ac:dyDescent="0.25">
      <c r="B80" s="27">
        <v>5241</v>
      </c>
      <c r="C80" t="s">
        <v>467</v>
      </c>
      <c r="D80" s="70">
        <v>1631724.73</v>
      </c>
      <c r="E80" s="81"/>
      <c r="F80" s="60" t="s">
        <v>468</v>
      </c>
      <c r="H80" s="6"/>
    </row>
    <row r="81" spans="2:8" ht="9.75" customHeight="1" x14ac:dyDescent="0.25">
      <c r="B81" s="27"/>
      <c r="D81" s="70"/>
      <c r="E81" s="81"/>
      <c r="F81" s="28"/>
      <c r="H81" s="6"/>
    </row>
    <row r="82" spans="2:8" ht="13.5" customHeight="1" x14ac:dyDescent="0.25">
      <c r="B82" s="27">
        <v>5242</v>
      </c>
      <c r="C82" t="s">
        <v>368</v>
      </c>
      <c r="D82" s="70">
        <v>197765.05</v>
      </c>
      <c r="E82" s="81">
        <f>D82*100%/1748420.29</f>
        <v>0.11311070406303737</v>
      </c>
      <c r="F82" s="28"/>
      <c r="H82" s="6"/>
    </row>
    <row r="83" spans="2:8" ht="9.75" customHeight="1" x14ac:dyDescent="0.25">
      <c r="B83" s="27"/>
      <c r="D83" s="70"/>
      <c r="E83" s="81"/>
      <c r="F83" s="28"/>
      <c r="H83" s="6"/>
    </row>
    <row r="84" spans="2:8" x14ac:dyDescent="0.25">
      <c r="B84" s="27">
        <v>5243</v>
      </c>
      <c r="C84" t="s">
        <v>191</v>
      </c>
      <c r="D84" s="70">
        <v>2394620.77</v>
      </c>
      <c r="E84" s="81">
        <f>D84*100%/1748420.29</f>
        <v>1.3695910438101813</v>
      </c>
      <c r="F84" s="28" t="s">
        <v>192</v>
      </c>
      <c r="H84" s="6"/>
    </row>
    <row r="85" spans="2:8" ht="7.5" customHeight="1" x14ac:dyDescent="0.25">
      <c r="B85" s="27"/>
      <c r="D85" s="70"/>
      <c r="E85" s="81"/>
      <c r="F85" s="28"/>
      <c r="H85" s="6"/>
    </row>
    <row r="86" spans="2:8" ht="11.25" customHeight="1" x14ac:dyDescent="0.25">
      <c r="B86" s="27">
        <v>5244</v>
      </c>
      <c r="C86" t="s">
        <v>488</v>
      </c>
      <c r="D86" s="70">
        <v>7500</v>
      </c>
      <c r="E86" s="81"/>
      <c r="F86" s="28" t="s">
        <v>489</v>
      </c>
      <c r="H86" s="6"/>
    </row>
    <row r="87" spans="2:8" ht="7.5" customHeight="1" x14ac:dyDescent="0.25">
      <c r="B87" s="27"/>
      <c r="D87" s="70"/>
      <c r="E87" s="81"/>
      <c r="F87" s="28"/>
      <c r="H87" s="6"/>
    </row>
    <row r="88" spans="2:8" ht="13.5" customHeight="1" x14ac:dyDescent="0.25">
      <c r="B88" s="27">
        <v>5252</v>
      </c>
      <c r="C88" t="s">
        <v>194</v>
      </c>
      <c r="D88" s="70">
        <v>2874791</v>
      </c>
      <c r="E88" s="81">
        <f>D88*100%/1748420.29</f>
        <v>1.6442219393370228</v>
      </c>
      <c r="F88" s="28" t="s">
        <v>195</v>
      </c>
      <c r="H88" s="6"/>
    </row>
    <row r="89" spans="2:8" ht="7.5" customHeight="1" x14ac:dyDescent="0.25">
      <c r="B89" s="27"/>
      <c r="D89" s="70"/>
      <c r="E89" s="81"/>
      <c r="F89" s="28"/>
      <c r="H89" s="6"/>
    </row>
    <row r="90" spans="2:8" x14ac:dyDescent="0.25">
      <c r="B90" s="27">
        <v>5411</v>
      </c>
      <c r="C90" t="s">
        <v>164</v>
      </c>
      <c r="D90" s="70"/>
      <c r="E90" s="81">
        <f>D90*100%/19888.4</f>
        <v>0</v>
      </c>
      <c r="F90" s="28" t="s">
        <v>165</v>
      </c>
      <c r="H90" s="6"/>
    </row>
    <row r="91" spans="2:8" ht="8.25" customHeight="1" x14ac:dyDescent="0.25">
      <c r="B91" s="27"/>
      <c r="D91" s="70"/>
      <c r="E91" s="81"/>
      <c r="F91" s="28"/>
      <c r="H91" s="6"/>
    </row>
    <row r="92" spans="2:8" x14ac:dyDescent="0.25">
      <c r="B92" s="29">
        <v>5611</v>
      </c>
      <c r="C92" s="30" t="s">
        <v>193</v>
      </c>
      <c r="D92" s="83"/>
      <c r="E92" s="84">
        <f>D92*100%/19888.4</f>
        <v>0</v>
      </c>
      <c r="F92" s="31"/>
      <c r="H92" s="6"/>
    </row>
    <row r="94" spans="2:8" x14ac:dyDescent="0.25">
      <c r="D94" s="70"/>
    </row>
    <row r="95" spans="2:8" ht="36.75" customHeight="1" x14ac:dyDescent="0.25">
      <c r="B95" s="173" t="s">
        <v>535</v>
      </c>
      <c r="C95" s="174"/>
      <c r="D95" s="174"/>
      <c r="E95" s="174"/>
      <c r="F95" s="175"/>
    </row>
  </sheetData>
  <mergeCells count="2">
    <mergeCell ref="B3:F3"/>
    <mergeCell ref="B95:F95"/>
  </mergeCells>
  <pageMargins left="0.31496062992125984" right="0.70866141732283472" top="0.55118110236220474" bottom="0.35433070866141736" header="0.31496062992125984" footer="0.31496062992125984"/>
  <pageSetup scale="80"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I39"/>
  <sheetViews>
    <sheetView topLeftCell="A27" zoomScale="80" zoomScaleNormal="80" workbookViewId="0">
      <selection activeCell="B39" sqref="B39:F39"/>
    </sheetView>
  </sheetViews>
  <sheetFormatPr baseColWidth="10" defaultColWidth="11.42578125" defaultRowHeight="15" x14ac:dyDescent="0.25"/>
  <cols>
    <col min="2" max="2" width="10.42578125" customWidth="1"/>
    <col min="3" max="3" width="27.7109375" customWidth="1"/>
    <col min="4" max="4" width="19.7109375" customWidth="1"/>
    <col min="5" max="5" width="16.7109375" customWidth="1"/>
    <col min="6" max="6" width="18.85546875" customWidth="1"/>
    <col min="9" max="9" width="14.140625" customWidth="1"/>
  </cols>
  <sheetData>
    <row r="2" spans="1:9" x14ac:dyDescent="0.25">
      <c r="B2" s="14" t="s">
        <v>200</v>
      </c>
      <c r="D2" t="s">
        <v>516</v>
      </c>
      <c r="E2" s="14">
        <v>2019</v>
      </c>
    </row>
    <row r="3" spans="1:9" ht="18.75" x14ac:dyDescent="0.3">
      <c r="D3" s="158"/>
    </row>
    <row r="4" spans="1:9" ht="18.75" x14ac:dyDescent="0.3">
      <c r="B4" s="159" t="s">
        <v>166</v>
      </c>
      <c r="C4" s="158"/>
      <c r="E4" s="158"/>
      <c r="F4" s="158"/>
    </row>
    <row r="6" spans="1:9" x14ac:dyDescent="0.25">
      <c r="B6" s="91" t="s">
        <v>167</v>
      </c>
      <c r="F6" s="103" t="s">
        <v>168</v>
      </c>
    </row>
    <row r="7" spans="1:9" x14ac:dyDescent="0.25">
      <c r="B7" s="103" t="s">
        <v>2</v>
      </c>
      <c r="C7" s="103" t="s">
        <v>3</v>
      </c>
      <c r="D7" s="103" t="s">
        <v>42</v>
      </c>
      <c r="E7" s="103" t="s">
        <v>43</v>
      </c>
      <c r="F7" s="103" t="s">
        <v>44</v>
      </c>
    </row>
    <row r="8" spans="1:9" x14ac:dyDescent="0.25">
      <c r="B8" s="24"/>
      <c r="C8" s="25"/>
      <c r="D8" s="25"/>
      <c r="E8" s="25"/>
      <c r="F8" s="26"/>
      <c r="I8" s="6"/>
    </row>
    <row r="9" spans="1:9" x14ac:dyDescent="0.25">
      <c r="B9" s="27">
        <v>1110</v>
      </c>
      <c r="C9" t="s">
        <v>169</v>
      </c>
      <c r="D9" s="6">
        <v>13464250.83</v>
      </c>
      <c r="E9" s="6">
        <v>14765322.82</v>
      </c>
      <c r="F9" s="85">
        <f>+E9-D9</f>
        <v>1301071.9900000002</v>
      </c>
      <c r="I9" s="6"/>
    </row>
    <row r="10" spans="1:9" x14ac:dyDescent="0.25">
      <c r="B10" s="29"/>
      <c r="C10" s="30"/>
      <c r="D10" s="30"/>
      <c r="E10" s="30"/>
      <c r="F10" s="31"/>
      <c r="I10" s="6"/>
    </row>
    <row r="12" spans="1:9" x14ac:dyDescent="0.25">
      <c r="A12" s="91" t="s">
        <v>170</v>
      </c>
      <c r="B12" s="91"/>
      <c r="C12" s="91"/>
      <c r="D12" s="91"/>
      <c r="E12" s="91"/>
    </row>
    <row r="13" spans="1:9" x14ac:dyDescent="0.25">
      <c r="B13" s="103" t="s">
        <v>2</v>
      </c>
      <c r="C13" s="103" t="s">
        <v>3</v>
      </c>
      <c r="D13" s="103" t="s">
        <v>44</v>
      </c>
      <c r="E13" s="103" t="s">
        <v>171</v>
      </c>
      <c r="F13" s="103" t="s">
        <v>172</v>
      </c>
    </row>
    <row r="14" spans="1:9" x14ac:dyDescent="0.25">
      <c r="B14" s="24"/>
      <c r="C14" s="25"/>
      <c r="D14" s="25"/>
      <c r="E14" s="25"/>
      <c r="F14" s="26"/>
    </row>
    <row r="15" spans="1:9" x14ac:dyDescent="0.25">
      <c r="B15" s="37">
        <v>1231</v>
      </c>
      <c r="C15" s="17" t="s">
        <v>46</v>
      </c>
      <c r="D15" s="9">
        <v>2199858.5299999998</v>
      </c>
      <c r="F15" s="28"/>
      <c r="I15" s="9"/>
    </row>
    <row r="16" spans="1:9" x14ac:dyDescent="0.25">
      <c r="B16" s="37"/>
      <c r="C16" s="17"/>
      <c r="D16" s="9"/>
      <c r="F16" s="28"/>
      <c r="I16" s="9"/>
    </row>
    <row r="17" spans="2:9" ht="25.5" x14ac:dyDescent="0.25">
      <c r="B17" s="37">
        <v>1233</v>
      </c>
      <c r="C17" s="18" t="s">
        <v>48</v>
      </c>
      <c r="D17" s="9">
        <v>1392648.74</v>
      </c>
      <c r="F17" s="28"/>
      <c r="I17" s="9"/>
    </row>
    <row r="18" spans="2:9" x14ac:dyDescent="0.25">
      <c r="B18" s="37"/>
      <c r="C18" s="18"/>
      <c r="D18" s="9"/>
      <c r="F18" s="28"/>
      <c r="I18" s="9"/>
    </row>
    <row r="19" spans="2:9" ht="38.25" x14ac:dyDescent="0.25">
      <c r="B19" s="37">
        <v>1235</v>
      </c>
      <c r="C19" s="18" t="s">
        <v>173</v>
      </c>
      <c r="D19" s="9">
        <v>14270158.369999999</v>
      </c>
      <c r="E19" s="9"/>
      <c r="F19" s="28"/>
    </row>
    <row r="20" spans="2:9" x14ac:dyDescent="0.25">
      <c r="B20" s="37"/>
      <c r="C20" s="18"/>
      <c r="D20" s="9"/>
      <c r="E20" s="9"/>
      <c r="F20" s="28"/>
    </row>
    <row r="21" spans="2:9" ht="25.5" x14ac:dyDescent="0.25">
      <c r="B21" s="37">
        <v>1241</v>
      </c>
      <c r="C21" s="18" t="s">
        <v>50</v>
      </c>
      <c r="D21" s="9">
        <v>10130368.24</v>
      </c>
      <c r="E21" s="9"/>
      <c r="F21" s="60"/>
    </row>
    <row r="22" spans="2:9" x14ac:dyDescent="0.25">
      <c r="B22" s="37"/>
      <c r="C22" s="18"/>
      <c r="D22" s="9"/>
      <c r="E22" s="9"/>
      <c r="F22" s="60"/>
    </row>
    <row r="23" spans="2:9" ht="25.5" x14ac:dyDescent="0.25">
      <c r="B23" s="37">
        <v>1242</v>
      </c>
      <c r="C23" s="18" t="s">
        <v>51</v>
      </c>
      <c r="D23" s="9">
        <v>614530.42000000004</v>
      </c>
      <c r="E23" s="9"/>
      <c r="F23" s="60"/>
    </row>
    <row r="24" spans="2:9" x14ac:dyDescent="0.25">
      <c r="B24" s="37"/>
      <c r="C24" s="18"/>
      <c r="D24" s="9"/>
      <c r="E24" s="9"/>
      <c r="F24" s="60"/>
    </row>
    <row r="25" spans="2:9" ht="25.5" x14ac:dyDescent="0.25">
      <c r="B25" s="37">
        <v>1243</v>
      </c>
      <c r="C25" s="18" t="s">
        <v>466</v>
      </c>
      <c r="D25" s="9">
        <v>541550.47</v>
      </c>
      <c r="E25" s="9"/>
      <c r="F25" s="60"/>
    </row>
    <row r="26" spans="2:9" x14ac:dyDescent="0.25">
      <c r="B26" s="37"/>
      <c r="C26" s="18"/>
      <c r="D26" s="9"/>
      <c r="E26" s="9"/>
      <c r="F26" s="60"/>
    </row>
    <row r="27" spans="2:9" ht="25.5" x14ac:dyDescent="0.25">
      <c r="B27" s="37">
        <v>1244</v>
      </c>
      <c r="C27" s="18" t="s">
        <v>52</v>
      </c>
      <c r="D27" s="9">
        <v>5569525.4900000002</v>
      </c>
      <c r="E27" s="9"/>
      <c r="F27" s="60"/>
    </row>
    <row r="28" spans="2:9" x14ac:dyDescent="0.25">
      <c r="B28" s="37"/>
      <c r="C28" s="17"/>
      <c r="D28" s="9"/>
      <c r="F28" s="28"/>
    </row>
    <row r="29" spans="2:9" ht="25.5" x14ac:dyDescent="0.25">
      <c r="B29" s="37">
        <v>1245</v>
      </c>
      <c r="C29" s="18" t="s">
        <v>54</v>
      </c>
      <c r="D29" s="9">
        <v>240246</v>
      </c>
      <c r="F29" s="28"/>
    </row>
    <row r="30" spans="2:9" x14ac:dyDescent="0.25">
      <c r="B30" s="37"/>
      <c r="C30" s="17"/>
      <c r="D30" s="7"/>
      <c r="F30" s="28"/>
    </row>
    <row r="31" spans="2:9" ht="25.5" x14ac:dyDescent="0.25">
      <c r="B31" s="37">
        <v>1246</v>
      </c>
      <c r="C31" s="18" t="s">
        <v>55</v>
      </c>
      <c r="D31" s="9">
        <v>1433238.58</v>
      </c>
      <c r="F31" s="28"/>
    </row>
    <row r="32" spans="2:9" x14ac:dyDescent="0.25">
      <c r="B32" s="37"/>
      <c r="C32" s="17"/>
      <c r="D32" s="7"/>
      <c r="F32" s="28"/>
    </row>
    <row r="33" spans="2:6" ht="25.5" x14ac:dyDescent="0.25">
      <c r="B33" s="37">
        <v>1247</v>
      </c>
      <c r="C33" s="18" t="s">
        <v>56</v>
      </c>
      <c r="D33" s="9">
        <v>56500</v>
      </c>
      <c r="F33" s="28"/>
    </row>
    <row r="34" spans="2:6" x14ac:dyDescent="0.25">
      <c r="B34" s="86">
        <v>1251</v>
      </c>
      <c r="C34" s="16" t="s">
        <v>61</v>
      </c>
      <c r="D34" s="9">
        <v>0</v>
      </c>
      <c r="F34" s="28"/>
    </row>
    <row r="35" spans="2:6" x14ac:dyDescent="0.25">
      <c r="B35" s="86">
        <v>1254</v>
      </c>
      <c r="C35" s="16" t="s">
        <v>62</v>
      </c>
      <c r="D35" s="9">
        <v>0</v>
      </c>
      <c r="F35" s="28"/>
    </row>
    <row r="36" spans="2:6" ht="5.25" customHeight="1" x14ac:dyDescent="0.25">
      <c r="B36" s="29"/>
      <c r="C36" s="30"/>
      <c r="D36" s="30"/>
      <c r="E36" s="30"/>
      <c r="F36" s="31"/>
    </row>
    <row r="39" spans="2:6" ht="50.25" customHeight="1" x14ac:dyDescent="0.25">
      <c r="B39" s="173" t="s">
        <v>535</v>
      </c>
      <c r="C39" s="174"/>
      <c r="D39" s="174"/>
      <c r="E39" s="174"/>
      <c r="F39" s="175"/>
    </row>
  </sheetData>
  <mergeCells count="1">
    <mergeCell ref="B39:F39"/>
  </mergeCells>
  <pageMargins left="0.70866141732283472" right="0.70866141732283472" top="0.74803149606299213" bottom="0.74803149606299213" header="0.31496062992125984" footer="0.31496062992125984"/>
  <pageSetup scale="8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G25"/>
  <sheetViews>
    <sheetView topLeftCell="B1" zoomScale="80" zoomScaleNormal="80" workbookViewId="0">
      <selection activeCell="E10" sqref="E10"/>
    </sheetView>
  </sheetViews>
  <sheetFormatPr baseColWidth="10" defaultColWidth="11.42578125" defaultRowHeight="15" x14ac:dyDescent="0.25"/>
  <cols>
    <col min="2" max="2" width="17.28515625" customWidth="1"/>
    <col min="3" max="3" width="8.5703125" customWidth="1"/>
    <col min="4" max="4" width="52" customWidth="1"/>
    <col min="5" max="5" width="15.42578125" customWidth="1"/>
    <col min="6" max="6" width="13.85546875" customWidth="1"/>
    <col min="7" max="7" width="15.5703125" customWidth="1"/>
  </cols>
  <sheetData>
    <row r="2" spans="2:7" x14ac:dyDescent="0.25">
      <c r="D2" s="14" t="s">
        <v>520</v>
      </c>
      <c r="E2" s="14">
        <v>2019</v>
      </c>
    </row>
    <row r="3" spans="2:7" ht="18.75" x14ac:dyDescent="0.3">
      <c r="B3" s="158" t="s">
        <v>174</v>
      </c>
      <c r="C3" s="158"/>
      <c r="D3" s="158"/>
      <c r="E3" s="158"/>
      <c r="G3" s="158"/>
    </row>
    <row r="6" spans="2:7" x14ac:dyDescent="0.25">
      <c r="B6" s="102" t="s">
        <v>2</v>
      </c>
      <c r="C6" s="102" t="s">
        <v>2</v>
      </c>
      <c r="D6" s="102" t="s">
        <v>3</v>
      </c>
      <c r="E6" s="102" t="s">
        <v>42</v>
      </c>
      <c r="F6" s="102" t="s">
        <v>43</v>
      </c>
      <c r="G6" s="102" t="s">
        <v>44</v>
      </c>
    </row>
    <row r="7" spans="2:7" x14ac:dyDescent="0.25">
      <c r="B7" s="24" t="s">
        <v>175</v>
      </c>
      <c r="C7" s="25">
        <v>3252</v>
      </c>
      <c r="D7" s="87" t="s">
        <v>176</v>
      </c>
      <c r="E7" s="88"/>
      <c r="F7" s="88"/>
      <c r="G7" s="89">
        <f>F7-E7</f>
        <v>0</v>
      </c>
    </row>
    <row r="8" spans="2:7" x14ac:dyDescent="0.25">
      <c r="B8" s="27"/>
      <c r="G8" s="85"/>
    </row>
    <row r="9" spans="2:7" x14ac:dyDescent="0.25">
      <c r="B9" s="27"/>
      <c r="G9" s="85"/>
    </row>
    <row r="10" spans="2:7" x14ac:dyDescent="0.25">
      <c r="B10" s="27" t="s">
        <v>177</v>
      </c>
      <c r="C10">
        <v>8110</v>
      </c>
      <c r="D10" t="s">
        <v>178</v>
      </c>
      <c r="E10" s="6">
        <v>60247752</v>
      </c>
      <c r="F10" s="6">
        <v>60247752</v>
      </c>
      <c r="G10" s="85">
        <f t="shared" ref="G10:G21" si="0">F10-E10</f>
        <v>0</v>
      </c>
    </row>
    <row r="11" spans="2:7" x14ac:dyDescent="0.25">
      <c r="B11" s="27"/>
      <c r="C11">
        <v>8120</v>
      </c>
      <c r="D11" t="s">
        <v>179</v>
      </c>
      <c r="E11" s="6">
        <v>0</v>
      </c>
      <c r="F11" s="6">
        <v>0</v>
      </c>
      <c r="G11" s="85">
        <f t="shared" si="0"/>
        <v>0</v>
      </c>
    </row>
    <row r="12" spans="2:7" x14ac:dyDescent="0.25">
      <c r="B12" s="27"/>
      <c r="C12">
        <v>8130</v>
      </c>
      <c r="D12" t="s">
        <v>180</v>
      </c>
      <c r="E12" s="6">
        <v>0</v>
      </c>
      <c r="F12" s="6">
        <v>9510880.0199999996</v>
      </c>
      <c r="G12" s="85">
        <f t="shared" si="0"/>
        <v>9510880.0199999996</v>
      </c>
    </row>
    <row r="13" spans="2:7" x14ac:dyDescent="0.25">
      <c r="B13" s="27"/>
      <c r="C13">
        <v>8140</v>
      </c>
      <c r="D13" t="s">
        <v>181</v>
      </c>
      <c r="E13" s="6">
        <v>44813067.869999997</v>
      </c>
      <c r="F13" s="6">
        <v>69758226.049999997</v>
      </c>
      <c r="G13" s="85">
        <f t="shared" si="0"/>
        <v>24945158.18</v>
      </c>
    </row>
    <row r="14" spans="2:7" x14ac:dyDescent="0.25">
      <c r="B14" s="27"/>
      <c r="C14">
        <v>8150</v>
      </c>
      <c r="D14" t="s">
        <v>182</v>
      </c>
      <c r="E14" s="6">
        <v>44813067.869999997</v>
      </c>
      <c r="F14" s="6">
        <v>69758226.049999997</v>
      </c>
      <c r="G14" s="85">
        <f t="shared" si="0"/>
        <v>24945158.18</v>
      </c>
    </row>
    <row r="15" spans="2:7" x14ac:dyDescent="0.25">
      <c r="B15" s="27"/>
      <c r="C15">
        <v>8210</v>
      </c>
      <c r="D15" t="s">
        <v>183</v>
      </c>
      <c r="E15" s="6">
        <v>53743975.020000003</v>
      </c>
      <c r="F15" s="6">
        <v>53743975.020000003</v>
      </c>
      <c r="G15" s="85">
        <f t="shared" si="0"/>
        <v>0</v>
      </c>
    </row>
    <row r="16" spans="2:7" x14ac:dyDescent="0.25">
      <c r="B16" s="27"/>
      <c r="C16">
        <v>8220</v>
      </c>
      <c r="D16" t="s">
        <v>184</v>
      </c>
      <c r="E16" s="6">
        <v>13420714.390000001</v>
      </c>
      <c r="F16" s="6">
        <v>9573627.6799999997</v>
      </c>
      <c r="G16" s="85">
        <f t="shared" si="0"/>
        <v>-3847086.7100000009</v>
      </c>
    </row>
    <row r="17" spans="2:7" x14ac:dyDescent="0.25">
      <c r="B17" s="27"/>
      <c r="C17">
        <v>8230</v>
      </c>
      <c r="D17" t="s">
        <v>185</v>
      </c>
      <c r="E17" s="6">
        <v>9714712.0999999996</v>
      </c>
      <c r="F17" s="6">
        <v>19034411.460000001</v>
      </c>
      <c r="G17" s="85">
        <f t="shared" si="0"/>
        <v>9319699.3600000013</v>
      </c>
    </row>
    <row r="18" spans="2:7" x14ac:dyDescent="0.25">
      <c r="B18" s="27"/>
      <c r="C18">
        <v>8240</v>
      </c>
      <c r="D18" t="s">
        <v>186</v>
      </c>
      <c r="E18" s="6">
        <v>50055684.729999997</v>
      </c>
      <c r="F18" s="6">
        <v>63198491.049999997</v>
      </c>
      <c r="G18" s="85">
        <f t="shared" si="0"/>
        <v>13142806.32</v>
      </c>
    </row>
    <row r="19" spans="2:7" x14ac:dyDescent="0.25">
      <c r="B19" s="27"/>
      <c r="C19">
        <v>8250</v>
      </c>
      <c r="D19" t="s">
        <v>187</v>
      </c>
      <c r="E19" s="6">
        <v>39966302.990000002</v>
      </c>
      <c r="F19" s="6">
        <v>63186238.810000002</v>
      </c>
      <c r="G19" s="85">
        <f t="shared" si="0"/>
        <v>23219935.82</v>
      </c>
    </row>
    <row r="20" spans="2:7" x14ac:dyDescent="0.25">
      <c r="B20" s="27"/>
      <c r="C20">
        <v>8260</v>
      </c>
      <c r="D20" t="s">
        <v>188</v>
      </c>
      <c r="E20" s="6">
        <v>39966302.990000002</v>
      </c>
      <c r="F20" s="6">
        <v>63062346.200000003</v>
      </c>
      <c r="G20" s="85">
        <f t="shared" si="0"/>
        <v>23096043.210000001</v>
      </c>
    </row>
    <row r="21" spans="2:7" x14ac:dyDescent="0.25">
      <c r="B21" s="27"/>
      <c r="C21">
        <v>8270</v>
      </c>
      <c r="D21" t="s">
        <v>189</v>
      </c>
      <c r="E21" s="6">
        <v>39966302.990000002</v>
      </c>
      <c r="F21" s="6">
        <v>62954085.170000002</v>
      </c>
      <c r="G21" s="85">
        <f t="shared" si="0"/>
        <v>22987782.18</v>
      </c>
    </row>
    <row r="22" spans="2:7" x14ac:dyDescent="0.25">
      <c r="B22" s="29"/>
      <c r="C22" s="30"/>
      <c r="D22" s="30"/>
      <c r="E22" s="90"/>
      <c r="F22" s="90"/>
      <c r="G22" s="31"/>
    </row>
    <row r="25" spans="2:7" ht="43.5" customHeight="1" x14ac:dyDescent="0.25">
      <c r="B25" s="173" t="s">
        <v>535</v>
      </c>
      <c r="C25" s="174"/>
      <c r="D25" s="174"/>
      <c r="E25" s="174"/>
      <c r="F25" s="174"/>
      <c r="G25" s="175"/>
    </row>
  </sheetData>
  <mergeCells count="1">
    <mergeCell ref="B25:G25"/>
  </mergeCells>
  <pageMargins left="0.31496062992125984" right="0.51181102362204722" top="0.35433070866141736" bottom="0.74803149606299213" header="0.31496062992125984" footer="0.31496062992125984"/>
  <pageSetup scale="95" fitToHeight="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NOTAS ESTADOFINANCIERO</vt:lpstr>
      <vt:lpstr> NOTASEDOVARIACIONESHACIENDA</vt:lpstr>
      <vt:lpstr>NOTAS DE GESTION ADMINISTRATIVA</vt:lpstr>
      <vt:lpstr>NOTASEDOACTIVIDADES</vt:lpstr>
      <vt:lpstr>NOTAS DE FLUJO EFECTIVO</vt:lpstr>
      <vt:lpstr>NOTAS MEMORIA</vt:lpstr>
      <vt:lpstr>'NOTAS ESTADOFINANCIERO'!_Toc399941815</vt:lpstr>
      <vt:lpstr>' NOTASEDOVARIACIONESHACIENDA'!_Toc399941816</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LUPITA</cp:lastModifiedBy>
  <cp:revision/>
  <cp:lastPrinted>2019-04-13T17:38:42Z</cp:lastPrinted>
  <dcterms:created xsi:type="dcterms:W3CDTF">2015-10-15T16:26:27Z</dcterms:created>
  <dcterms:modified xsi:type="dcterms:W3CDTF">2020-04-29T20:39:11Z</dcterms:modified>
</cp:coreProperties>
</file>