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UDITORIA 2016\EZ_021_INF_CTA_PBCA_2016-2\COMPONENTE A(ESTADOS FINANCIEROS)\"/>
    </mc:Choice>
  </mc:AlternateContent>
  <bookViews>
    <workbookView xWindow="0" yWindow="0" windowWidth="19440" windowHeight="6735"/>
  </bookViews>
  <sheets>
    <sheet name="DICIEMBRE" sheetId="4" r:id="rId1"/>
    <sheet name="SEPTIEMBRE" sheetId="3" r:id="rId2"/>
    <sheet name="JUNIO" sheetId="2" r:id="rId3"/>
    <sheet name="MARZO" sheetId="1" r:id="rId4"/>
  </sheets>
  <externalReferences>
    <externalReference r:id="rId5"/>
  </externalReferences>
  <definedNames>
    <definedName name="_xlnm.Print_Titles" localSheetId="0">DICIEMBRE!$1:$4</definedName>
    <definedName name="_xlnm.Print_Titles" localSheetId="2">JUNIO!$1:$4</definedName>
    <definedName name="_xlnm.Print_Titles" localSheetId="3">MARZO!$1:$4</definedName>
    <definedName name="_xlnm.Print_Titles" localSheetId="1">SEPTIEMBRE!$1:$4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4" l="1"/>
  <c r="C56" i="4"/>
  <c r="C29" i="4"/>
  <c r="C28" i="4"/>
  <c r="C9" i="4"/>
  <c r="C8" i="4"/>
  <c r="C7" i="4"/>
  <c r="B57" i="4"/>
  <c r="B56" i="4"/>
  <c r="B48" i="4"/>
  <c r="B29" i="4"/>
  <c r="B28" i="4"/>
  <c r="B18" i="4"/>
  <c r="B9" i="4"/>
  <c r="B6" i="4" s="1"/>
  <c r="B8" i="4"/>
  <c r="B7" i="4"/>
  <c r="C62" i="4"/>
  <c r="B62" i="4"/>
  <c r="C55" i="4"/>
  <c r="B55" i="4"/>
  <c r="B46" i="4" s="1"/>
  <c r="C50" i="4"/>
  <c r="B50" i="4"/>
  <c r="C48" i="4"/>
  <c r="C46" i="4"/>
  <c r="C39" i="4"/>
  <c r="B39" i="4"/>
  <c r="C35" i="4"/>
  <c r="B35" i="4"/>
  <c r="C27" i="4"/>
  <c r="C37" i="4" s="1"/>
  <c r="C26" i="4" s="1"/>
  <c r="C18" i="4"/>
  <c r="C14" i="4"/>
  <c r="B14" i="4"/>
  <c r="C6" i="4"/>
  <c r="C57" i="3"/>
  <c r="C56" i="3"/>
  <c r="C48" i="3"/>
  <c r="C35" i="3"/>
  <c r="C29" i="3"/>
  <c r="C28" i="3"/>
  <c r="C18" i="3"/>
  <c r="C9" i="3"/>
  <c r="B57" i="3"/>
  <c r="B56" i="3"/>
  <c r="B48" i="3"/>
  <c r="B35" i="3"/>
  <c r="B29" i="3"/>
  <c r="B28" i="3"/>
  <c r="B18" i="3"/>
  <c r="B9" i="3"/>
  <c r="B8" i="3"/>
  <c r="C8" i="3"/>
  <c r="C7" i="3"/>
  <c r="B7" i="3"/>
  <c r="B57" i="2"/>
  <c r="B56" i="2"/>
  <c r="B35" i="2"/>
  <c r="B29" i="2"/>
  <c r="B28" i="2"/>
  <c r="B9" i="2"/>
  <c r="B8" i="2"/>
  <c r="B7" i="2"/>
  <c r="C57" i="2"/>
  <c r="C56" i="2"/>
  <c r="C29" i="2"/>
  <c r="C28" i="2"/>
  <c r="C9" i="2"/>
  <c r="C8" i="2"/>
  <c r="C7" i="2"/>
  <c r="B57" i="1"/>
  <c r="B56" i="1"/>
  <c r="B35" i="1"/>
  <c r="B29" i="1"/>
  <c r="C8" i="1"/>
  <c r="B28" i="1"/>
  <c r="B18" i="1"/>
  <c r="B9" i="1"/>
  <c r="B8" i="1"/>
  <c r="B7" i="1"/>
  <c r="C57" i="1"/>
  <c r="C56" i="1"/>
  <c r="C35" i="1"/>
  <c r="C29" i="1"/>
  <c r="C28" i="1"/>
  <c r="C18" i="1"/>
  <c r="C9" i="1"/>
  <c r="C7" i="1"/>
  <c r="B27" i="4" l="1"/>
  <c r="B37" i="4" s="1"/>
  <c r="B26" i="4" s="1"/>
  <c r="C62" i="3" l="1"/>
  <c r="B62" i="3"/>
  <c r="C55" i="3"/>
  <c r="C46" i="3" s="1"/>
  <c r="B55" i="3"/>
  <c r="B46" i="3" s="1"/>
  <c r="C50" i="3"/>
  <c r="B50" i="3"/>
  <c r="C39" i="3"/>
  <c r="B39" i="3"/>
  <c r="C27" i="3"/>
  <c r="C37" i="3" s="1"/>
  <c r="C26" i="3" s="1"/>
  <c r="B27" i="3"/>
  <c r="B37" i="3" s="1"/>
  <c r="B26" i="3" s="1"/>
  <c r="C14" i="3"/>
  <c r="B14" i="3"/>
  <c r="C6" i="3"/>
  <c r="B6" i="3"/>
  <c r="C62" i="2" l="1"/>
  <c r="B62" i="2"/>
  <c r="B55" i="2"/>
  <c r="B46" i="2" s="1"/>
  <c r="C55" i="2"/>
  <c r="C46" i="2" s="1"/>
  <c r="C50" i="2"/>
  <c r="B50" i="2"/>
  <c r="C39" i="2"/>
  <c r="B39" i="2"/>
  <c r="C35" i="2"/>
  <c r="C27" i="2"/>
  <c r="C37" i="2" s="1"/>
  <c r="C26" i="2" s="1"/>
  <c r="B27" i="2"/>
  <c r="B37" i="2" s="1"/>
  <c r="B26" i="2" s="1"/>
  <c r="C14" i="2"/>
  <c r="B14" i="2"/>
  <c r="C6" i="2"/>
  <c r="B6" i="2"/>
  <c r="C39" i="1"/>
  <c r="B39" i="1"/>
  <c r="B55" i="1" l="1"/>
  <c r="B14" i="1"/>
  <c r="C14" i="1"/>
  <c r="B50" i="1"/>
  <c r="C50" i="1"/>
  <c r="C55" i="1"/>
  <c r="B62" i="1"/>
  <c r="C62" i="1"/>
  <c r="B6" i="1" l="1"/>
  <c r="C6" i="1"/>
  <c r="C27" i="1"/>
  <c r="C37" i="1" s="1"/>
  <c r="B46" i="1"/>
  <c r="C46" i="1"/>
  <c r="B27" i="1"/>
  <c r="C26" i="1" l="1"/>
  <c r="B37" i="1"/>
  <c r="B26" i="1" s="1"/>
</calcChain>
</file>

<file path=xl/sharedStrings.xml><?xml version="1.0" encoding="utf-8"?>
<sst xmlns="http://schemas.openxmlformats.org/spreadsheetml/2006/main" count="240" uniqueCount="64">
  <si>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</si>
  <si>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</si>
  <si>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</si>
  <si>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</si>
  <si>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</si>
  <si>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</si>
  <si>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</si>
  <si>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</si>
  <si>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</si>
  <si>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</si>
  <si>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</si>
  <si>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</si>
  <si>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</si>
  <si>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PUBLICA/PATRIMONIO</t>
  </si>
  <si>
    <t>Otros Activos no Circulantes</t>
  </si>
  <si>
    <t>Estimación por Pérdida o Deterioro de Activos no Circulantes</t>
  </si>
  <si>
    <t>Activos Diferidos</t>
  </si>
  <si>
    <t>Provisiones a Largo Plazo</t>
  </si>
  <si>
    <t>Depreciación, Deterioro y amortización Acumulada de bienes</t>
  </si>
  <si>
    <t>Fondos y Bienes de Terceros en Garantía y/o en Administración a largo Plazo</t>
  </si>
  <si>
    <t>Activo Intangibles</t>
  </si>
  <si>
    <t>Pasivos Diferidos a Largo Plazo</t>
  </si>
  <si>
    <t>Bienes Muebles</t>
  </si>
  <si>
    <t>Deuda Pública a Largo Plazo</t>
  </si>
  <si>
    <t>Bienes Inmuebles, Infraestructura y Construcciones en Proceso</t>
  </si>
  <si>
    <t>Documentos por Pagar a Largo Plazo</t>
  </si>
  <si>
    <t>Derechos a Recibir Efectivo o Equivantes a Largo Plazo</t>
  </si>
  <si>
    <t>Cuentas por Pagar a Largo Plazo</t>
  </si>
  <si>
    <t>Inversiones financieras a Largo Plazo</t>
  </si>
  <si>
    <t>Pasivo no Circulante</t>
  </si>
  <si>
    <t>Activo No Circulante</t>
  </si>
  <si>
    <t>Total de Pasivo Circulante</t>
  </si>
  <si>
    <t>Otros Pasivos a Corto Plazo</t>
  </si>
  <si>
    <t>Provisiones a Corto Plazo</t>
  </si>
  <si>
    <t xml:space="preserve">Otros Activos Circulantes </t>
  </si>
  <si>
    <t>Fondos y Bienes de Terceros en Garantía y/o Administraciñon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</si>
  <si>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</si>
  <si>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</si>
  <si>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</si>
  <si>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</si>
  <si>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>Inventarios</t>
  </si>
  <si>
    <t>Porción a Corto Plazo de la Deuda Pública a Largo Plazo</t>
  </si>
  <si>
    <t>Derechos a Recibir Bienes o Servicios</t>
  </si>
  <si>
    <t>Documentos por pagar a Corto Plazo</t>
  </si>
  <si>
    <t>Derechos a recibir Efectivo y Equivalentes</t>
  </si>
  <si>
    <t>Cuentas por Pagar a Corto Plazo</t>
  </si>
  <si>
    <t>Efectivo y Equivalente</t>
  </si>
  <si>
    <t>Pasivo Circulante</t>
  </si>
  <si>
    <t>Activo Circulante</t>
  </si>
  <si>
    <t>MUNICIPIO DE EMILIANO ZAPATA, HIDALGO</t>
  </si>
  <si>
    <t>ESTADO DE CAMBIO DE LA SITUACION FINANCIERA</t>
  </si>
  <si>
    <t>ORIGEN</t>
  </si>
  <si>
    <t>APLICACIÓN</t>
  </si>
  <si>
    <t>DEL 1ERO. DE ENERO AL 31 DE MARZO DE 2016</t>
  </si>
  <si>
    <t>Activo</t>
  </si>
  <si>
    <t xml:space="preserve">   Pasivo</t>
  </si>
  <si>
    <t xml:space="preserve">  ELABORO:                                                                              REVISO:                                                                                           Vo. Bo.</t>
  </si>
  <si>
    <t xml:space="preserve">  LIC. AARON CORTEZ AVILES                                  C.ALEJANDRO GONZALEZ MENDEZ                                               C. MARISOL GARCIA RAMIREZ</t>
  </si>
  <si>
    <t xml:space="preserve"> TESORERO MUNICIPAL                                                       PRESIDENTE MUNICIPAL                                                     SINDICO PROCURADOR</t>
  </si>
  <si>
    <t>DEL 1ERO. DE ENERO AL 30 DE JUNIO DE 2016</t>
  </si>
  <si>
    <t>DEL 1ERO. DE ENERO AL 30 DE SEPTIEMBRE DE 2016</t>
  </si>
  <si>
    <t>DEL 1ERO. DE ENERO AL 30 DE DICIEMBRE DE 2016</t>
  </si>
  <si>
    <t xml:space="preserve">  LIC. MAURICIO WENDY MENDOZA SALAZAR                          C. ANTONIO ESPINOZA ESPINOZA                                C. ANAHI ORTIZ AVELAR</t>
  </si>
  <si>
    <t xml:space="preserve">             TESORERO MUNICIPAL                                                  PRESIDENTE MUNICIPAL                                                SINDICO 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</si>
</sst>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  <font>
      <b/>
      <sz val="10"/>
      <name val="Agency FB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3" fillId="0" borderId="0" xfId="0" applyNumberFormat="1" applyFont="1" applyBorder="1"/>
    <xf numFmtId="4" fontId="3" fillId="0" borderId="0" xfId="0" applyNumberFormat="1" applyFont="1" applyBorder="1" applyAlignment="1"/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/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4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5" fillId="0" borderId="0" xfId="0" applyFont="1"/>
    <xf numFmtId="4" fontId="15" fillId="0" borderId="0" xfId="0" applyNumberFormat="1" applyFont="1" applyBorder="1" applyAlignment="1"/>
    <xf numFmtId="4" fontId="15" fillId="0" borderId="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6762750" cy="590550"/>
    <xdr:sp macro="" textlink="">
      <xdr:nvSpPr>
        <xdr:cNvPr id="2" name="CuadroTexto 1"/>
        <xdr:cNvSpPr txBox="1"/>
      </xdr:nvSpPr>
      <xdr:spPr>
        <a:xfrm>
          <a:off x="0" y="13716000"/>
          <a:ext cx="67627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6762750" cy="590550"/>
    <xdr:sp macro="" textlink="">
      <xdr:nvSpPr>
        <xdr:cNvPr id="2" name="CuadroTexto 1"/>
        <xdr:cNvSpPr txBox="1"/>
      </xdr:nvSpPr>
      <xdr:spPr>
        <a:xfrm>
          <a:off x="0" y="13716000"/>
          <a:ext cx="67627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6762750" cy="590550"/>
    <xdr:sp macro="" textlink="">
      <xdr:nvSpPr>
        <xdr:cNvPr id="2" name="CuadroTexto 1"/>
        <xdr:cNvSpPr txBox="1"/>
      </xdr:nvSpPr>
      <xdr:spPr>
        <a:xfrm>
          <a:off x="0" y="13716000"/>
          <a:ext cx="67627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6762750" cy="590550"/>
    <xdr:sp macro="" textlink="">
      <xdr:nvSpPr>
        <xdr:cNvPr id="2" name="CuadroTexto 1"/>
        <xdr:cNvSpPr txBox="1"/>
      </xdr:nvSpPr>
      <xdr:spPr>
        <a:xfrm>
          <a:off x="0" y="13868400"/>
          <a:ext cx="67627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ESTADO%20DE%20SITUACION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"/>
      <sheetName val="SEPTIEMBRE"/>
      <sheetName val="AGOSTO"/>
      <sheetName val="JULIO"/>
      <sheetName val="JUNIO"/>
      <sheetName val="MAYO"/>
      <sheetName val="abril"/>
      <sheetName val="MARZO"/>
      <sheetName val="FEBRERO"/>
      <sheetName val="ENERO"/>
    </sheetNames>
    <sheetDataSet>
      <sheetData sheetId="0">
        <row r="7">
          <cell r="B7">
            <v>6104513.7599999998</v>
          </cell>
          <cell r="C7">
            <v>2281293.9500000002</v>
          </cell>
          <cell r="E7">
            <v>719378.53</v>
          </cell>
          <cell r="F7">
            <v>219640.31</v>
          </cell>
        </row>
        <row r="8">
          <cell r="B8">
            <v>3928357.59</v>
          </cell>
          <cell r="C8">
            <v>2923969.56</v>
          </cell>
          <cell r="E8">
            <v>3949380.65</v>
          </cell>
          <cell r="F8">
            <v>2917038.45</v>
          </cell>
        </row>
        <row r="9">
          <cell r="B9">
            <v>594034.67000000004</v>
          </cell>
          <cell r="C9">
            <v>667505.56999999995</v>
          </cell>
        </row>
        <row r="22">
          <cell r="B22">
            <v>11336193.550000001</v>
          </cell>
          <cell r="C22">
            <v>9319693.7300000004</v>
          </cell>
        </row>
        <row r="30">
          <cell r="E30">
            <v>11336193.550000001</v>
          </cell>
          <cell r="F30">
            <v>9319693.7200000007</v>
          </cell>
        </row>
        <row r="38">
          <cell r="E38">
            <v>4494122.71</v>
          </cell>
          <cell r="F38">
            <v>1116337.18</v>
          </cell>
        </row>
        <row r="39">
          <cell r="E39">
            <v>1464024.13</v>
          </cell>
          <cell r="F39">
            <v>934919.54</v>
          </cell>
        </row>
      </sheetData>
      <sheetData sheetId="1">
        <row r="7">
          <cell r="B7">
            <v>1187192.1499999999</v>
          </cell>
          <cell r="C7">
            <v>2281293.9500000002</v>
          </cell>
          <cell r="E7">
            <v>525661.6</v>
          </cell>
          <cell r="F7">
            <v>219640.31</v>
          </cell>
        </row>
        <row r="8">
          <cell r="B8">
            <v>4827069.5299999993</v>
          </cell>
          <cell r="C8">
            <v>2923969.56</v>
          </cell>
          <cell r="E8">
            <v>5073498.47</v>
          </cell>
          <cell r="F8">
            <v>2917038.45</v>
          </cell>
        </row>
        <row r="9">
          <cell r="B9">
            <v>3435703.16</v>
          </cell>
          <cell r="C9">
            <v>667505.56999999995</v>
          </cell>
        </row>
        <row r="14">
          <cell r="E14">
            <v>0</v>
          </cell>
          <cell r="F14">
            <v>684833.61</v>
          </cell>
        </row>
        <row r="22">
          <cell r="B22">
            <v>11336193.550000001</v>
          </cell>
          <cell r="C22">
            <v>9319693.7300000004</v>
          </cell>
        </row>
        <row r="30">
          <cell r="E30">
            <v>11336193.550000001</v>
          </cell>
          <cell r="F30">
            <v>9319693.7200000007</v>
          </cell>
        </row>
        <row r="38">
          <cell r="E38">
            <v>2386780.64</v>
          </cell>
          <cell r="F38">
            <v>1116337.18</v>
          </cell>
        </row>
        <row r="39">
          <cell r="E39">
            <v>1464024.13</v>
          </cell>
          <cell r="F39">
            <v>934919.54</v>
          </cell>
        </row>
      </sheetData>
      <sheetData sheetId="2" refreshError="1"/>
      <sheetData sheetId="3" refreshError="1"/>
      <sheetData sheetId="4">
        <row r="7">
          <cell r="B7">
            <v>5758752.4800000004</v>
          </cell>
          <cell r="C7">
            <v>2281293.9500000002</v>
          </cell>
          <cell r="E7">
            <v>538952.28</v>
          </cell>
          <cell r="F7">
            <v>219640.31</v>
          </cell>
        </row>
        <row r="8">
          <cell r="B8">
            <v>5369480.3600000003</v>
          </cell>
          <cell r="C8">
            <v>2923969.56</v>
          </cell>
          <cell r="E8">
            <v>5022278.9400000004</v>
          </cell>
          <cell r="F8">
            <v>2917038.45</v>
          </cell>
        </row>
        <row r="9">
          <cell r="B9">
            <v>10252.469999999999</v>
          </cell>
          <cell r="C9">
            <v>667505.56999999995</v>
          </cell>
        </row>
        <row r="14">
          <cell r="E14">
            <v>384833.61</v>
          </cell>
          <cell r="F14">
            <v>684833.61</v>
          </cell>
        </row>
        <row r="38">
          <cell r="E38">
            <v>3525213.99</v>
          </cell>
          <cell r="F38">
            <v>1116337.18</v>
          </cell>
        </row>
        <row r="39">
          <cell r="E39">
            <v>1667206.5</v>
          </cell>
          <cell r="F39">
            <v>934919.54</v>
          </cell>
        </row>
      </sheetData>
      <sheetData sheetId="5" refreshError="1"/>
      <sheetData sheetId="6" refreshError="1"/>
      <sheetData sheetId="7">
        <row r="7">
          <cell r="B7">
            <v>3959794.68</v>
          </cell>
          <cell r="C7">
            <v>2281293.9500000002</v>
          </cell>
          <cell r="E7">
            <v>392289.28000000003</v>
          </cell>
          <cell r="F7">
            <v>219640.31</v>
          </cell>
        </row>
        <row r="8">
          <cell r="B8">
            <v>3972050.73</v>
          </cell>
          <cell r="C8">
            <v>2923969.56</v>
          </cell>
          <cell r="E8">
            <v>4030269.16</v>
          </cell>
          <cell r="F8">
            <v>2917038.45</v>
          </cell>
        </row>
        <row r="9">
          <cell r="B9">
            <v>10252.469999999999</v>
          </cell>
          <cell r="C9">
            <v>667505.56999999995</v>
          </cell>
        </row>
        <row r="14">
          <cell r="E14">
            <v>384833.61</v>
          </cell>
          <cell r="F14">
            <v>684833.61</v>
          </cell>
        </row>
        <row r="22">
          <cell r="B22">
            <v>9319693.7300000004</v>
          </cell>
          <cell r="C22">
            <v>9319693.7300000004</v>
          </cell>
        </row>
        <row r="38">
          <cell r="E38">
            <v>1467499.34</v>
          </cell>
          <cell r="F38">
            <v>1116337.18</v>
          </cell>
        </row>
        <row r="39">
          <cell r="E39">
            <v>1667206.5</v>
          </cell>
          <cell r="F39">
            <v>934919.54</v>
          </cell>
        </row>
      </sheetData>
      <sheetData sheetId="8" refreshError="1"/>
      <sheetData sheetId="9">
        <row r="9">
          <cell r="B9">
            <v>10252.469999999999</v>
          </cell>
          <cell r="C9">
            <v>667505.56999999995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22" workbookViewId="0">
      <selection activeCell="A81" sqref="A81"/>
    </sheetView>
  </sheetViews>
  <sheetFormatPr baseColWidth="10" defaultRowHeight="15" x14ac:dyDescent="0.25"/>
  <cols>
    <col min="1" max="1" width="50.5703125" customWidth="1"/>
    <col min="2" max="2" width="21.85546875" customWidth="1"/>
    <col min="3" max="3" width="29.42578125" customWidth="1"/>
    <col min="5" max="6" width="12.7109375" bestFit="1" customWidth="1"/>
  </cols>
  <sheetData>
    <row r="1" spans="1:3" ht="15.75" thickTop="1" x14ac:dyDescent="0.25">
      <c r="A1" s="46" t="s">
        <v>49</v>
      </c>
      <c r="B1" s="47"/>
      <c r="C1" s="48"/>
    </row>
    <row r="2" spans="1:3" x14ac:dyDescent="0.25">
      <c r="A2" s="49" t="s">
        <v>50</v>
      </c>
      <c r="B2" s="50"/>
      <c r="C2" s="51"/>
    </row>
    <row r="3" spans="1:3" ht="15.75" thickBot="1" x14ac:dyDescent="0.3">
      <c r="A3" s="52" t="s">
        <v>61</v>
      </c>
      <c r="B3" s="53"/>
      <c r="C3" s="54"/>
    </row>
    <row r="4" spans="1:3" ht="19.5" thickBot="1" x14ac:dyDescent="0.3">
      <c r="A4" s="22"/>
      <c r="B4" s="15" t="s">
        <v>51</v>
      </c>
      <c r="C4" s="23" t="s">
        <v>52</v>
      </c>
    </row>
    <row r="5" spans="1:3" ht="21" x14ac:dyDescent="0.25">
      <c r="A5" s="39" t="s">
        <v>54</v>
      </c>
      <c r="B5" s="14"/>
      <c r="C5" s="24"/>
    </row>
    <row r="6" spans="1:3" ht="18.75" x14ac:dyDescent="0.25">
      <c r="A6" s="25" t="s">
        <v>48</v>
      </c>
      <c r="B6" s="12">
        <f>B7+B8+B9+B10+B11+B12+B13</f>
        <v>-4754136.9399999995</v>
      </c>
      <c r="C6" s="26">
        <f>C7+C8+C9+C10+C11+C12+C13</f>
        <v>4754136.9399999995</v>
      </c>
    </row>
    <row r="7" spans="1:3" x14ac:dyDescent="0.25">
      <c r="A7" s="27" t="s">
        <v>46</v>
      </c>
      <c r="B7" s="10">
        <f>[1]DICIEMBRE!$C$7-[1]DICIEMBRE!$B$7</f>
        <v>-3823219.8099999996</v>
      </c>
      <c r="C7" s="29">
        <f>[1]DICIEMBRE!$B$7-[1]DICIEMBRE!$C$7</f>
        <v>3823219.8099999996</v>
      </c>
    </row>
    <row r="8" spans="1:3" x14ac:dyDescent="0.25">
      <c r="A8" s="27" t="s">
        <v>44</v>
      </c>
      <c r="B8" s="10">
        <f>[1]DICIEMBRE!$C$8-[1]DICIEMBRE!$B$8</f>
        <v>-1004388.0299999998</v>
      </c>
      <c r="C8" s="29">
        <f>[1]DICIEMBRE!$B$8-[1]DICIEMBRE!$C$8</f>
        <v>1004388.0299999998</v>
      </c>
    </row>
    <row r="9" spans="1:3" x14ac:dyDescent="0.25">
      <c r="A9" s="27" t="s">
        <v>42</v>
      </c>
      <c r="B9" s="10">
        <f>[1]DICIEMBRE!$C$9-[1]DICIEMBRE!$B$9</f>
        <v>73470.899999999907</v>
      </c>
      <c r="C9" s="29">
        <f>[1]DICIEMBRE!$B$9-[1]DICIEMBRE!$C$9</f>
        <v>-73470.899999999907</v>
      </c>
    </row>
    <row r="10" spans="1:3" x14ac:dyDescent="0.25">
      <c r="A10" s="27" t="s">
        <v>40</v>
      </c>
      <c r="B10" s="10">
        <v>0</v>
      </c>
      <c r="C10" s="29">
        <v>0</v>
      </c>
    </row>
    <row r="11" spans="1:3" x14ac:dyDescent="0.25">
      <c r="A11" s="27" t="s">
        <v>38</v>
      </c>
      <c r="B11" s="10">
        <v>0</v>
      </c>
      <c r="C11" s="29">
        <v>0</v>
      </c>
    </row>
    <row r="12" spans="1:3" x14ac:dyDescent="0.25">
      <c r="A12" s="27" t="s">
        <v>36</v>
      </c>
      <c r="B12" s="10">
        <v>0</v>
      </c>
      <c r="C12" s="29">
        <v>0</v>
      </c>
    </row>
    <row r="13" spans="1:3" x14ac:dyDescent="0.25">
      <c r="A13" s="27" t="s">
        <v>34</v>
      </c>
      <c r="B13" s="10">
        <v>0</v>
      </c>
      <c r="C13" s="29">
        <v>0</v>
      </c>
    </row>
    <row r="14" spans="1:3" ht="27" customHeight="1" x14ac:dyDescent="0.25">
      <c r="A14" s="25" t="s">
        <v>30</v>
      </c>
      <c r="B14" s="6">
        <f>B15+B16+B17+B18+B19+B20+B21+B22+B23+B24</f>
        <v>-2016499.8200000003</v>
      </c>
      <c r="C14" s="28">
        <f>C15+C16+C17+C18+C19+C20+C21+C22+C23+C24</f>
        <v>2016499.8200000003</v>
      </c>
    </row>
    <row r="15" spans="1:3" x14ac:dyDescent="0.25">
      <c r="A15" s="27" t="s">
        <v>28</v>
      </c>
      <c r="B15" s="10">
        <v>0</v>
      </c>
      <c r="C15" s="29">
        <v>0</v>
      </c>
    </row>
    <row r="16" spans="1:3" x14ac:dyDescent="0.25">
      <c r="A16" s="27" t="s">
        <v>26</v>
      </c>
      <c r="B16" s="10">
        <v>0</v>
      </c>
      <c r="C16" s="29">
        <v>0</v>
      </c>
    </row>
    <row r="17" spans="1:5" ht="24" x14ac:dyDescent="0.25">
      <c r="A17" s="27" t="s">
        <v>24</v>
      </c>
      <c r="B17" s="10">
        <v>0</v>
      </c>
      <c r="C17" s="29">
        <v>0</v>
      </c>
    </row>
    <row r="18" spans="1:5" x14ac:dyDescent="0.25">
      <c r="A18" s="27" t="s">
        <v>22</v>
      </c>
      <c r="B18" s="10">
        <f>[1]DICIEMBRE!$C$22-[1]DICIEMBRE!$B$22</f>
        <v>-2016499.8200000003</v>
      </c>
      <c r="C18" s="29">
        <f>[1]SEPTIEMBRE!$B$22-[1]SEPTIEMBRE!$C$22</f>
        <v>2016499.8200000003</v>
      </c>
    </row>
    <row r="19" spans="1:5" x14ac:dyDescent="0.25">
      <c r="A19" s="27" t="s">
        <v>20</v>
      </c>
      <c r="B19" s="10">
        <v>0</v>
      </c>
      <c r="C19" s="29">
        <v>0</v>
      </c>
    </row>
    <row r="20" spans="1:5" x14ac:dyDescent="0.25">
      <c r="A20" s="27" t="s">
        <v>18</v>
      </c>
      <c r="B20" s="10">
        <v>0</v>
      </c>
      <c r="C20" s="29">
        <v>0</v>
      </c>
    </row>
    <row r="21" spans="1:5" x14ac:dyDescent="0.25">
      <c r="A21" s="27" t="s">
        <v>16</v>
      </c>
      <c r="B21" s="10">
        <v>0</v>
      </c>
      <c r="C21" s="29">
        <v>0</v>
      </c>
    </row>
    <row r="22" spans="1:5" x14ac:dyDescent="0.25">
      <c r="A22" s="27" t="s">
        <v>15</v>
      </c>
      <c r="B22" s="10">
        <v>0</v>
      </c>
      <c r="C22" s="29">
        <v>0</v>
      </c>
    </row>
    <row r="23" spans="1:5" x14ac:dyDescent="0.25">
      <c r="A23" s="27"/>
      <c r="B23" s="10"/>
      <c r="C23" s="29"/>
    </row>
    <row r="24" spans="1:5" x14ac:dyDescent="0.25">
      <c r="A24" s="27" t="s">
        <v>14</v>
      </c>
      <c r="B24" s="10">
        <v>0</v>
      </c>
      <c r="C24" s="29">
        <v>0</v>
      </c>
    </row>
    <row r="25" spans="1:5" x14ac:dyDescent="0.25">
      <c r="A25" s="27"/>
      <c r="B25" s="10"/>
      <c r="C25" s="29"/>
    </row>
    <row r="26" spans="1:5" ht="32.25" customHeight="1" x14ac:dyDescent="0.25">
      <c r="A26" s="39" t="s">
        <v>55</v>
      </c>
      <c r="B26" s="12">
        <f>B27+B37</f>
        <v>-1694493.6199999994</v>
      </c>
      <c r="C26" s="26">
        <f>C27+C37</f>
        <v>1694493.6199999994</v>
      </c>
      <c r="D26" s="7"/>
    </row>
    <row r="27" spans="1:5" ht="27" customHeight="1" x14ac:dyDescent="0.25">
      <c r="A27" s="25" t="s">
        <v>47</v>
      </c>
      <c r="B27" s="12">
        <f>B28+B29+B30+B30+B31+B31+B32+B33+B34+B35</f>
        <v>-847246.80999999971</v>
      </c>
      <c r="C27" s="26">
        <f>C28+C29+C30+C30+C31+C31+C32+C33+C34+C35</f>
        <v>847246.80999999971</v>
      </c>
      <c r="D27" s="7"/>
    </row>
    <row r="28" spans="1:5" x14ac:dyDescent="0.25">
      <c r="A28" s="27" t="s">
        <v>45</v>
      </c>
      <c r="B28" s="10">
        <f>[1]DICIEMBRE!$F$7-[1]DICIEMBRE!$E$7</f>
        <v>-499738.22000000003</v>
      </c>
      <c r="C28" s="32">
        <f>[1]DICIEMBRE!$E$7-[1]DICIEMBRE!$F$7</f>
        <v>499738.22000000003</v>
      </c>
    </row>
    <row r="29" spans="1:5" x14ac:dyDescent="0.25">
      <c r="A29" s="27" t="s">
        <v>43</v>
      </c>
      <c r="B29" s="10">
        <f>[1]DICIEMBRE!$F$8-[1]DICIEMBRE!$E$8</f>
        <v>-1032342.1999999997</v>
      </c>
      <c r="C29" s="32">
        <f>[1]DICIEMBRE!$E$8-[1]DICIEMBRE!$F$8</f>
        <v>1032342.1999999997</v>
      </c>
      <c r="D29" s="8"/>
    </row>
    <row r="30" spans="1:5" x14ac:dyDescent="0.25">
      <c r="A30" s="27" t="s">
        <v>41</v>
      </c>
      <c r="B30" s="10">
        <v>0</v>
      </c>
      <c r="C30" s="32">
        <v>0</v>
      </c>
      <c r="D30" s="7"/>
      <c r="E30" s="7"/>
    </row>
    <row r="31" spans="1:5" x14ac:dyDescent="0.25">
      <c r="A31" s="27" t="s">
        <v>39</v>
      </c>
      <c r="B31" s="10">
        <v>0</v>
      </c>
      <c r="C31" s="32">
        <v>0</v>
      </c>
      <c r="D31" s="7"/>
      <c r="E31" s="7"/>
    </row>
    <row r="32" spans="1:5" x14ac:dyDescent="0.25">
      <c r="A32" s="27" t="s">
        <v>37</v>
      </c>
      <c r="B32" s="10">
        <v>0</v>
      </c>
      <c r="C32" s="32">
        <v>0</v>
      </c>
      <c r="D32" s="7"/>
      <c r="E32" s="7"/>
    </row>
    <row r="33" spans="1:7" ht="24" x14ac:dyDescent="0.25">
      <c r="A33" s="27" t="s">
        <v>35</v>
      </c>
      <c r="B33" s="10">
        <v>0</v>
      </c>
      <c r="C33" s="32">
        <v>0</v>
      </c>
      <c r="D33" s="7"/>
      <c r="E33" s="7"/>
    </row>
    <row r="34" spans="1:7" x14ac:dyDescent="0.25">
      <c r="A34" s="27" t="s">
        <v>33</v>
      </c>
      <c r="B34" s="10">
        <v>0</v>
      </c>
      <c r="C34" s="32">
        <v>0</v>
      </c>
      <c r="D34" s="7"/>
      <c r="E34" s="7"/>
    </row>
    <row r="35" spans="1:7" x14ac:dyDescent="0.25">
      <c r="A35" s="27" t="s">
        <v>32</v>
      </c>
      <c r="B35" s="10">
        <f>[1]SEPTIEMBRE!$F$14-[1]SEPTIEMBRE!$E$14</f>
        <v>684833.61</v>
      </c>
      <c r="C35" s="32">
        <f>[1]SEPTIEMBRE!$E$14-[1]SEPTIEMBRE!$F$14</f>
        <v>-684833.61</v>
      </c>
    </row>
    <row r="36" spans="1:7" x14ac:dyDescent="0.25">
      <c r="A36" s="27"/>
      <c r="B36" s="5"/>
      <c r="C36" s="30"/>
      <c r="D36" s="8"/>
      <c r="E36" s="8"/>
      <c r="F36" s="8"/>
      <c r="G36" s="8"/>
    </row>
    <row r="37" spans="1:7" ht="18.75" x14ac:dyDescent="0.25">
      <c r="A37" s="25" t="s">
        <v>31</v>
      </c>
      <c r="B37" s="12">
        <f>B27</f>
        <v>-847246.80999999971</v>
      </c>
      <c r="C37" s="26">
        <f>C27</f>
        <v>847246.80999999971</v>
      </c>
      <c r="D37" s="7"/>
      <c r="E37" s="7"/>
    </row>
    <row r="38" spans="1:7" ht="18.75" x14ac:dyDescent="0.25">
      <c r="A38" s="27"/>
      <c r="B38" s="13"/>
      <c r="C38" s="31"/>
      <c r="D38" s="7"/>
      <c r="E38" s="7"/>
    </row>
    <row r="39" spans="1:7" ht="22.5" customHeight="1" x14ac:dyDescent="0.25">
      <c r="A39" s="25" t="s">
        <v>29</v>
      </c>
      <c r="B39" s="12">
        <f>B40+B41+B42+B43+B44+B45</f>
        <v>0</v>
      </c>
      <c r="C39" s="26">
        <f>C40+C41+C42+C43+C44+C45</f>
        <v>0</v>
      </c>
      <c r="D39" s="7"/>
      <c r="E39" s="7"/>
    </row>
    <row r="40" spans="1:7" x14ac:dyDescent="0.25">
      <c r="A40" s="27" t="s">
        <v>27</v>
      </c>
      <c r="B40" s="10">
        <v>0</v>
      </c>
      <c r="C40" s="32">
        <v>0</v>
      </c>
    </row>
    <row r="41" spans="1:7" x14ac:dyDescent="0.25">
      <c r="A41" s="27" t="s">
        <v>25</v>
      </c>
      <c r="B41" s="10">
        <v>0</v>
      </c>
      <c r="C41" s="32">
        <v>0</v>
      </c>
    </row>
    <row r="42" spans="1:7" x14ac:dyDescent="0.25">
      <c r="A42" s="27" t="s">
        <v>23</v>
      </c>
      <c r="B42" s="10">
        <v>0</v>
      </c>
      <c r="C42" s="32">
        <v>0</v>
      </c>
    </row>
    <row r="43" spans="1:7" x14ac:dyDescent="0.25">
      <c r="A43" s="27" t="s">
        <v>21</v>
      </c>
      <c r="B43" s="10">
        <v>0</v>
      </c>
      <c r="C43" s="32">
        <v>0</v>
      </c>
    </row>
    <row r="44" spans="1:7" ht="24" x14ac:dyDescent="0.25">
      <c r="A44" s="27" t="s">
        <v>19</v>
      </c>
      <c r="B44" s="10">
        <v>0</v>
      </c>
      <c r="C44" s="32">
        <v>0</v>
      </c>
    </row>
    <row r="45" spans="1:7" ht="21" customHeight="1" x14ac:dyDescent="0.25">
      <c r="A45" s="27" t="s">
        <v>17</v>
      </c>
      <c r="B45" s="10">
        <v>0</v>
      </c>
      <c r="C45" s="32">
        <v>0</v>
      </c>
      <c r="D45" s="1"/>
    </row>
    <row r="46" spans="1:7" ht="18.75" x14ac:dyDescent="0.25">
      <c r="A46" s="25" t="s">
        <v>13</v>
      </c>
      <c r="B46" s="12">
        <f>B48+B55+B62</f>
        <v>-5923389.9500000002</v>
      </c>
      <c r="C46" s="26">
        <f>C48+C55+C62</f>
        <v>5923389.9500000002</v>
      </c>
      <c r="D46" s="16"/>
      <c r="E46" s="21"/>
      <c r="F46" s="21"/>
    </row>
    <row r="47" spans="1:7" x14ac:dyDescent="0.25">
      <c r="A47" s="27"/>
      <c r="B47" s="5"/>
      <c r="C47" s="30"/>
      <c r="D47" s="16"/>
    </row>
    <row r="48" spans="1:7" ht="15.75" thickBot="1" x14ac:dyDescent="0.3">
      <c r="A48" s="40" t="s">
        <v>13</v>
      </c>
      <c r="B48" s="41">
        <f>[1]DICIEMBRE!$F$30-[1]DICIEMBRE!$E$30</f>
        <v>-2016499.83</v>
      </c>
      <c r="C48" s="42">
        <f>[1]SEPTIEMBRE!$E$30-[1]SEPTIEMBRE!$F$30</f>
        <v>2016499.83</v>
      </c>
    </row>
    <row r="49" spans="1:3" ht="15.75" thickTop="1" x14ac:dyDescent="0.25">
      <c r="A49" s="27"/>
      <c r="B49" s="10"/>
      <c r="C49" s="32"/>
    </row>
    <row r="50" spans="1:3" x14ac:dyDescent="0.25">
      <c r="A50" s="34" t="s">
        <v>12</v>
      </c>
      <c r="B50" s="11">
        <f>B51+B52+B53</f>
        <v>0</v>
      </c>
      <c r="C50" s="33">
        <f>C51+C52+C53</f>
        <v>0</v>
      </c>
    </row>
    <row r="51" spans="1:3" x14ac:dyDescent="0.25">
      <c r="A51" s="27" t="s">
        <v>11</v>
      </c>
      <c r="B51" s="10">
        <v>0</v>
      </c>
      <c r="C51" s="32">
        <v>0</v>
      </c>
    </row>
    <row r="52" spans="1:3" x14ac:dyDescent="0.25">
      <c r="A52" s="27" t="s">
        <v>10</v>
      </c>
      <c r="B52" s="10">
        <v>0</v>
      </c>
      <c r="C52" s="32">
        <v>0</v>
      </c>
    </row>
    <row r="53" spans="1:3" x14ac:dyDescent="0.25">
      <c r="A53" s="27" t="s">
        <v>9</v>
      </c>
      <c r="B53" s="10">
        <v>0</v>
      </c>
      <c r="C53" s="32">
        <v>0</v>
      </c>
    </row>
    <row r="54" spans="1:3" x14ac:dyDescent="0.25">
      <c r="A54" s="27"/>
      <c r="B54" s="10"/>
      <c r="C54" s="32"/>
    </row>
    <row r="55" spans="1:3" x14ac:dyDescent="0.25">
      <c r="A55" s="34" t="s">
        <v>8</v>
      </c>
      <c r="B55" s="11">
        <f>B56+B57+B58+B59+B60</f>
        <v>-3906890.12</v>
      </c>
      <c r="C55" s="33">
        <f>C56+C57+C58+C59+C60</f>
        <v>3906890.12</v>
      </c>
    </row>
    <row r="56" spans="1:3" x14ac:dyDescent="0.25">
      <c r="A56" s="27" t="s">
        <v>7</v>
      </c>
      <c r="B56" s="10">
        <f>[1]DICIEMBRE!$F$38-[1]DICIEMBRE!$E$38</f>
        <v>-3377785.5300000003</v>
      </c>
      <c r="C56" s="32">
        <f>[1]DICIEMBRE!$E$38-[1]DICIEMBRE!$F$38</f>
        <v>3377785.5300000003</v>
      </c>
    </row>
    <row r="57" spans="1:3" x14ac:dyDescent="0.25">
      <c r="A57" s="27" t="s">
        <v>6</v>
      </c>
      <c r="B57" s="10">
        <f>[1]DICIEMBRE!$F$39-[1]DICIEMBRE!$E$39</f>
        <v>-529104.58999999985</v>
      </c>
      <c r="C57" s="32">
        <f>[1]DICIEMBRE!$E$39-[1]DICIEMBRE!$F$39</f>
        <v>529104.58999999985</v>
      </c>
    </row>
    <row r="58" spans="1:3" x14ac:dyDescent="0.25">
      <c r="A58" s="27" t="s">
        <v>5</v>
      </c>
      <c r="B58" s="10">
        <v>0</v>
      </c>
      <c r="C58" s="32">
        <v>0</v>
      </c>
    </row>
    <row r="59" spans="1:3" x14ac:dyDescent="0.25">
      <c r="A59" s="27" t="s">
        <v>4</v>
      </c>
      <c r="B59" s="10">
        <v>0</v>
      </c>
      <c r="C59" s="32">
        <v>0</v>
      </c>
    </row>
    <row r="60" spans="1:3" x14ac:dyDescent="0.25">
      <c r="A60" s="27" t="s">
        <v>3</v>
      </c>
      <c r="B60" s="10">
        <v>0</v>
      </c>
      <c r="C60" s="32">
        <v>0</v>
      </c>
    </row>
    <row r="61" spans="1:3" x14ac:dyDescent="0.25">
      <c r="A61" s="27"/>
      <c r="B61" s="10"/>
      <c r="C61" s="32"/>
    </row>
    <row r="62" spans="1:3" ht="24" x14ac:dyDescent="0.25">
      <c r="A62" s="34" t="s">
        <v>2</v>
      </c>
      <c r="B62" s="9">
        <f>B63+B64</f>
        <v>0</v>
      </c>
      <c r="C62" s="35">
        <f>C63+C64</f>
        <v>0</v>
      </c>
    </row>
    <row r="63" spans="1:3" x14ac:dyDescent="0.25">
      <c r="A63" s="27" t="s">
        <v>1</v>
      </c>
      <c r="B63" s="5">
        <v>0</v>
      </c>
      <c r="C63" s="30">
        <v>0</v>
      </c>
    </row>
    <row r="64" spans="1:3" ht="15.75" thickBot="1" x14ac:dyDescent="0.3">
      <c r="A64" s="36" t="s">
        <v>0</v>
      </c>
      <c r="B64" s="37">
        <v>0</v>
      </c>
      <c r="C64" s="38">
        <v>0</v>
      </c>
    </row>
    <row r="65" spans="1:6" ht="15.75" thickTop="1" x14ac:dyDescent="0.25">
      <c r="A65" s="19"/>
      <c r="B65" s="20"/>
      <c r="C65" s="20"/>
    </row>
    <row r="66" spans="1:6" ht="15.75" x14ac:dyDescent="0.25">
      <c r="A66" s="17"/>
      <c r="B66" s="18"/>
      <c r="C66" s="18"/>
    </row>
    <row r="67" spans="1:6" x14ac:dyDescent="0.25">
      <c r="A67" s="19"/>
      <c r="B67" s="20"/>
      <c r="C67" s="20"/>
    </row>
    <row r="68" spans="1:6" x14ac:dyDescent="0.25">
      <c r="A68" s="4" t="s">
        <v>56</v>
      </c>
      <c r="B68" s="4"/>
      <c r="C68" s="3"/>
      <c r="D68" s="3"/>
      <c r="E68" s="2"/>
    </row>
    <row r="69" spans="1:6" x14ac:dyDescent="0.25">
      <c r="A69" s="4"/>
      <c r="B69" s="4"/>
      <c r="C69" s="3"/>
      <c r="D69" s="3"/>
      <c r="E69" s="2"/>
    </row>
    <row r="70" spans="1:6" x14ac:dyDescent="0.25">
      <c r="A70" s="43" t="s">
        <v>62</v>
      </c>
      <c r="B70" s="43"/>
      <c r="C70" s="43"/>
      <c r="D70" s="44"/>
      <c r="E70" s="44"/>
      <c r="F70" s="43"/>
    </row>
    <row r="71" spans="1:6" x14ac:dyDescent="0.25">
      <c r="A71" s="43" t="s">
        <v>63</v>
      </c>
      <c r="B71" s="43"/>
      <c r="C71" s="43"/>
      <c r="D71" s="45"/>
      <c r="E71" s="45"/>
      <c r="F71" s="43"/>
    </row>
    <row r="72" spans="1:6" x14ac:dyDescent="0.25">
      <c r="A72" s="43"/>
      <c r="B72" s="43"/>
      <c r="C72" s="43"/>
      <c r="D72" s="43"/>
      <c r="E72" s="43"/>
      <c r="F72" s="43"/>
    </row>
  </sheetData>
  <mergeCells count="3">
    <mergeCell ref="A1:C1"/>
    <mergeCell ref="A2:C2"/>
    <mergeCell ref="A3:C3"/>
  </mergeCells>
  <pageMargins left="0.59055118110236227" right="0.39370078740157483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activeCell="B17" sqref="B17"/>
    </sheetView>
  </sheetViews>
  <sheetFormatPr baseColWidth="10" defaultRowHeight="15" x14ac:dyDescent="0.25"/>
  <cols>
    <col min="1" max="1" width="50.5703125" customWidth="1"/>
    <col min="2" max="2" width="21.85546875" customWidth="1"/>
    <col min="3" max="3" width="29.42578125" customWidth="1"/>
    <col min="5" max="6" width="12.7109375" bestFit="1" customWidth="1"/>
  </cols>
  <sheetData>
    <row r="1" spans="1:3" ht="15.75" thickTop="1" x14ac:dyDescent="0.25">
      <c r="A1" s="46" t="s">
        <v>49</v>
      </c>
      <c r="B1" s="47"/>
      <c r="C1" s="48"/>
    </row>
    <row r="2" spans="1:3" x14ac:dyDescent="0.25">
      <c r="A2" s="49" t="s">
        <v>50</v>
      </c>
      <c r="B2" s="50"/>
      <c r="C2" s="51"/>
    </row>
    <row r="3" spans="1:3" ht="15.75" thickBot="1" x14ac:dyDescent="0.3">
      <c r="A3" s="52" t="s">
        <v>60</v>
      </c>
      <c r="B3" s="53"/>
      <c r="C3" s="54"/>
    </row>
    <row r="4" spans="1:3" ht="19.5" thickBot="1" x14ac:dyDescent="0.3">
      <c r="A4" s="22"/>
      <c r="B4" s="15" t="s">
        <v>51</v>
      </c>
      <c r="C4" s="23" t="s">
        <v>52</v>
      </c>
    </row>
    <row r="5" spans="1:3" ht="21" x14ac:dyDescent="0.25">
      <c r="A5" s="39" t="s">
        <v>54</v>
      </c>
      <c r="B5" s="14"/>
      <c r="C5" s="24"/>
    </row>
    <row r="6" spans="1:3" ht="18.75" x14ac:dyDescent="0.25">
      <c r="A6" s="25" t="s">
        <v>48</v>
      </c>
      <c r="B6" s="12">
        <f>B7+B8+B9+B10+B11+B12+B13</f>
        <v>-3577195.7599999993</v>
      </c>
      <c r="C6" s="26">
        <f>C7+C8+C9+C10+C11+C12+C13</f>
        <v>3577195.7599999993</v>
      </c>
    </row>
    <row r="7" spans="1:3" x14ac:dyDescent="0.25">
      <c r="A7" s="27" t="s">
        <v>46</v>
      </c>
      <c r="B7" s="10">
        <f>[1]SEPTIEMBRE!$C$7-[1]SEPTIEMBRE!$B$7</f>
        <v>1094101.8000000003</v>
      </c>
      <c r="C7" s="29">
        <f>[1]SEPTIEMBRE!$B$7-[1]SEPTIEMBRE!$C$7</f>
        <v>-1094101.8000000003</v>
      </c>
    </row>
    <row r="8" spans="1:3" x14ac:dyDescent="0.25">
      <c r="A8" s="27" t="s">
        <v>44</v>
      </c>
      <c r="B8" s="10">
        <f>[1]SEPTIEMBRE!$C$8-[1]SEPTIEMBRE!$B$8</f>
        <v>-1903099.9699999993</v>
      </c>
      <c r="C8" s="29">
        <f>[1]SEPTIEMBRE!$B$8-[1]SEPTIEMBRE!$C$8</f>
        <v>1903099.9699999993</v>
      </c>
    </row>
    <row r="9" spans="1:3" x14ac:dyDescent="0.25">
      <c r="A9" s="27" t="s">
        <v>42</v>
      </c>
      <c r="B9" s="10">
        <f>[1]SEPTIEMBRE!$C$9-[1]SEPTIEMBRE!$B$9</f>
        <v>-2768197.5900000003</v>
      </c>
      <c r="C9" s="29">
        <f>[1]SEPTIEMBRE!$B$9-[1]SEPTIEMBRE!$C$9</f>
        <v>2768197.5900000003</v>
      </c>
    </row>
    <row r="10" spans="1:3" x14ac:dyDescent="0.25">
      <c r="A10" s="27" t="s">
        <v>40</v>
      </c>
      <c r="B10" s="10">
        <v>0</v>
      </c>
      <c r="C10" s="29">
        <v>0</v>
      </c>
    </row>
    <row r="11" spans="1:3" x14ac:dyDescent="0.25">
      <c r="A11" s="27" t="s">
        <v>38</v>
      </c>
      <c r="B11" s="10">
        <v>0</v>
      </c>
      <c r="C11" s="29">
        <v>0</v>
      </c>
    </row>
    <row r="12" spans="1:3" x14ac:dyDescent="0.25">
      <c r="A12" s="27" t="s">
        <v>36</v>
      </c>
      <c r="B12" s="10">
        <v>0</v>
      </c>
      <c r="C12" s="29">
        <v>0</v>
      </c>
    </row>
    <row r="13" spans="1:3" x14ac:dyDescent="0.25">
      <c r="A13" s="27" t="s">
        <v>34</v>
      </c>
      <c r="B13" s="10">
        <v>0</v>
      </c>
      <c r="C13" s="29">
        <v>0</v>
      </c>
    </row>
    <row r="14" spans="1:3" ht="27" customHeight="1" x14ac:dyDescent="0.25">
      <c r="A14" s="25" t="s">
        <v>30</v>
      </c>
      <c r="B14" s="6">
        <f>B15+B16+B17+B18+B19+B20+B21+B22+B23+B24</f>
        <v>-2016499.8200000003</v>
      </c>
      <c r="C14" s="28">
        <f>C15+C16+C17+C18+C19+C20+C21+C22+C23+C24</f>
        <v>2016499.8200000003</v>
      </c>
    </row>
    <row r="15" spans="1:3" x14ac:dyDescent="0.25">
      <c r="A15" s="27" t="s">
        <v>28</v>
      </c>
      <c r="B15" s="10">
        <v>0</v>
      </c>
      <c r="C15" s="29">
        <v>0</v>
      </c>
    </row>
    <row r="16" spans="1:3" x14ac:dyDescent="0.25">
      <c r="A16" s="27" t="s">
        <v>26</v>
      </c>
      <c r="B16" s="10">
        <v>0</v>
      </c>
      <c r="C16" s="29">
        <v>0</v>
      </c>
    </row>
    <row r="17" spans="1:5" ht="24" x14ac:dyDescent="0.25">
      <c r="A17" s="27" t="s">
        <v>24</v>
      </c>
      <c r="B17" s="10">
        <v>0</v>
      </c>
      <c r="C17" s="29">
        <v>0</v>
      </c>
    </row>
    <row r="18" spans="1:5" x14ac:dyDescent="0.25">
      <c r="A18" s="27" t="s">
        <v>22</v>
      </c>
      <c r="B18" s="10">
        <f>[1]SEPTIEMBRE!$C$22-[1]SEPTIEMBRE!$B$22</f>
        <v>-2016499.8200000003</v>
      </c>
      <c r="C18" s="29">
        <f>[1]SEPTIEMBRE!$B$22-[1]SEPTIEMBRE!$C$22</f>
        <v>2016499.8200000003</v>
      </c>
    </row>
    <row r="19" spans="1:5" x14ac:dyDescent="0.25">
      <c r="A19" s="27" t="s">
        <v>20</v>
      </c>
      <c r="B19" s="10">
        <v>0</v>
      </c>
      <c r="C19" s="29">
        <v>0</v>
      </c>
    </row>
    <row r="20" spans="1:5" x14ac:dyDescent="0.25">
      <c r="A20" s="27" t="s">
        <v>18</v>
      </c>
      <c r="B20" s="10">
        <v>0</v>
      </c>
      <c r="C20" s="29">
        <v>0</v>
      </c>
    </row>
    <row r="21" spans="1:5" x14ac:dyDescent="0.25">
      <c r="A21" s="27" t="s">
        <v>16</v>
      </c>
      <c r="B21" s="10">
        <v>0</v>
      </c>
      <c r="C21" s="29">
        <v>0</v>
      </c>
    </row>
    <row r="22" spans="1:5" x14ac:dyDescent="0.25">
      <c r="A22" s="27" t="s">
        <v>15</v>
      </c>
      <c r="B22" s="10">
        <v>0</v>
      </c>
      <c r="C22" s="29">
        <v>0</v>
      </c>
    </row>
    <row r="23" spans="1:5" x14ac:dyDescent="0.25">
      <c r="A23" s="27"/>
      <c r="B23" s="10"/>
      <c r="C23" s="29"/>
    </row>
    <row r="24" spans="1:5" x14ac:dyDescent="0.25">
      <c r="A24" s="27" t="s">
        <v>14</v>
      </c>
      <c r="B24" s="10">
        <v>0</v>
      </c>
      <c r="C24" s="29">
        <v>0</v>
      </c>
    </row>
    <row r="25" spans="1:5" x14ac:dyDescent="0.25">
      <c r="A25" s="27"/>
      <c r="B25" s="10"/>
      <c r="C25" s="29"/>
    </row>
    <row r="26" spans="1:5" ht="32.25" customHeight="1" x14ac:dyDescent="0.25">
      <c r="A26" s="39" t="s">
        <v>55</v>
      </c>
      <c r="B26" s="12">
        <f>B27+B37</f>
        <v>-3555295.3999999994</v>
      </c>
      <c r="C26" s="26">
        <f>C27+C37</f>
        <v>3555295.3999999994</v>
      </c>
      <c r="D26" s="7"/>
    </row>
    <row r="27" spans="1:5" ht="27" customHeight="1" x14ac:dyDescent="0.25">
      <c r="A27" s="25" t="s">
        <v>47</v>
      </c>
      <c r="B27" s="12">
        <f>B28+B29+B30+B30+B31+B31+B32+B33+B34+B35</f>
        <v>-1777647.6999999997</v>
      </c>
      <c r="C27" s="26">
        <f>C28+C29+C30+C30+C31+C31+C32+C33+C34+C35</f>
        <v>1777647.6999999997</v>
      </c>
      <c r="D27" s="7"/>
    </row>
    <row r="28" spans="1:5" x14ac:dyDescent="0.25">
      <c r="A28" s="27" t="s">
        <v>45</v>
      </c>
      <c r="B28" s="10">
        <f>[1]SEPTIEMBRE!$F$7-[1]SEPTIEMBRE!$E$7</f>
        <v>-306021.28999999998</v>
      </c>
      <c r="C28" s="32">
        <f>[1]SEPTIEMBRE!$E$7-[1]SEPTIEMBRE!$F$7</f>
        <v>306021.28999999998</v>
      </c>
    </row>
    <row r="29" spans="1:5" x14ac:dyDescent="0.25">
      <c r="A29" s="27" t="s">
        <v>43</v>
      </c>
      <c r="B29" s="10">
        <f>[1]SEPTIEMBRE!$F$8-[1]SEPTIEMBRE!$E$8</f>
        <v>-2156460.0199999996</v>
      </c>
      <c r="C29" s="32">
        <f>[1]SEPTIEMBRE!$E$8-[1]SEPTIEMBRE!$F$8</f>
        <v>2156460.0199999996</v>
      </c>
      <c r="D29" s="8"/>
    </row>
    <row r="30" spans="1:5" x14ac:dyDescent="0.25">
      <c r="A30" s="27" t="s">
        <v>41</v>
      </c>
      <c r="B30" s="10">
        <v>0</v>
      </c>
      <c r="C30" s="32">
        <v>0</v>
      </c>
      <c r="D30" s="7"/>
      <c r="E30" s="7"/>
    </row>
    <row r="31" spans="1:5" x14ac:dyDescent="0.25">
      <c r="A31" s="27" t="s">
        <v>39</v>
      </c>
      <c r="B31" s="10">
        <v>0</v>
      </c>
      <c r="C31" s="32">
        <v>0</v>
      </c>
      <c r="D31" s="7"/>
      <c r="E31" s="7"/>
    </row>
    <row r="32" spans="1:5" x14ac:dyDescent="0.25">
      <c r="A32" s="27" t="s">
        <v>37</v>
      </c>
      <c r="B32" s="10">
        <v>0</v>
      </c>
      <c r="C32" s="32">
        <v>0</v>
      </c>
      <c r="D32" s="7"/>
      <c r="E32" s="7"/>
    </row>
    <row r="33" spans="1:7" ht="24" x14ac:dyDescent="0.25">
      <c r="A33" s="27" t="s">
        <v>35</v>
      </c>
      <c r="B33" s="10">
        <v>0</v>
      </c>
      <c r="C33" s="32">
        <v>0</v>
      </c>
      <c r="D33" s="7"/>
      <c r="E33" s="7"/>
    </row>
    <row r="34" spans="1:7" x14ac:dyDescent="0.25">
      <c r="A34" s="27" t="s">
        <v>33</v>
      </c>
      <c r="B34" s="10">
        <v>0</v>
      </c>
      <c r="C34" s="32">
        <v>0</v>
      </c>
      <c r="D34" s="7"/>
      <c r="E34" s="7"/>
    </row>
    <row r="35" spans="1:7" x14ac:dyDescent="0.25">
      <c r="A35" s="27" t="s">
        <v>32</v>
      </c>
      <c r="B35" s="10">
        <f>[1]SEPTIEMBRE!$F$14-[1]SEPTIEMBRE!$E$14</f>
        <v>684833.61</v>
      </c>
      <c r="C35" s="32">
        <f>[1]SEPTIEMBRE!$E$14-[1]SEPTIEMBRE!$F$14</f>
        <v>-684833.61</v>
      </c>
    </row>
    <row r="36" spans="1:7" x14ac:dyDescent="0.25">
      <c r="A36" s="27"/>
      <c r="B36" s="5"/>
      <c r="C36" s="30"/>
      <c r="D36" s="8"/>
      <c r="E36" s="8"/>
      <c r="F36" s="8"/>
      <c r="G36" s="8"/>
    </row>
    <row r="37" spans="1:7" ht="18.75" x14ac:dyDescent="0.25">
      <c r="A37" s="25" t="s">
        <v>31</v>
      </c>
      <c r="B37" s="12">
        <f>B27</f>
        <v>-1777647.6999999997</v>
      </c>
      <c r="C37" s="26">
        <f>C27</f>
        <v>1777647.6999999997</v>
      </c>
      <c r="D37" s="7"/>
      <c r="E37" s="7"/>
    </row>
    <row r="38" spans="1:7" ht="18.75" x14ac:dyDescent="0.25">
      <c r="A38" s="27"/>
      <c r="B38" s="13"/>
      <c r="C38" s="31"/>
      <c r="D38" s="7"/>
      <c r="E38" s="7"/>
    </row>
    <row r="39" spans="1:7" ht="22.5" customHeight="1" x14ac:dyDescent="0.25">
      <c r="A39" s="25" t="s">
        <v>29</v>
      </c>
      <c r="B39" s="12">
        <f>B40+B41+B42+B43+B44+B45</f>
        <v>0</v>
      </c>
      <c r="C39" s="26">
        <f>C40+C41+C42+C43+C44+C45</f>
        <v>0</v>
      </c>
      <c r="D39" s="7"/>
      <c r="E39" s="7"/>
    </row>
    <row r="40" spans="1:7" x14ac:dyDescent="0.25">
      <c r="A40" s="27" t="s">
        <v>27</v>
      </c>
      <c r="B40" s="10">
        <v>0</v>
      </c>
      <c r="C40" s="32">
        <v>0</v>
      </c>
    </row>
    <row r="41" spans="1:7" x14ac:dyDescent="0.25">
      <c r="A41" s="27" t="s">
        <v>25</v>
      </c>
      <c r="B41" s="10">
        <v>0</v>
      </c>
      <c r="C41" s="32">
        <v>0</v>
      </c>
    </row>
    <row r="42" spans="1:7" x14ac:dyDescent="0.25">
      <c r="A42" s="27" t="s">
        <v>23</v>
      </c>
      <c r="B42" s="10">
        <v>0</v>
      </c>
      <c r="C42" s="32">
        <v>0</v>
      </c>
    </row>
    <row r="43" spans="1:7" x14ac:dyDescent="0.25">
      <c r="A43" s="27" t="s">
        <v>21</v>
      </c>
      <c r="B43" s="10">
        <v>0</v>
      </c>
      <c r="C43" s="32">
        <v>0</v>
      </c>
    </row>
    <row r="44" spans="1:7" ht="24" x14ac:dyDescent="0.25">
      <c r="A44" s="27" t="s">
        <v>19</v>
      </c>
      <c r="B44" s="10">
        <v>0</v>
      </c>
      <c r="C44" s="32">
        <v>0</v>
      </c>
    </row>
    <row r="45" spans="1:7" ht="21" customHeight="1" x14ac:dyDescent="0.25">
      <c r="A45" s="27" t="s">
        <v>17</v>
      </c>
      <c r="B45" s="10">
        <v>0</v>
      </c>
      <c r="C45" s="32">
        <v>0</v>
      </c>
      <c r="D45" s="1"/>
    </row>
    <row r="46" spans="1:7" ht="18.75" x14ac:dyDescent="0.25">
      <c r="A46" s="25" t="s">
        <v>13</v>
      </c>
      <c r="B46" s="12">
        <f>B48+B55+B62</f>
        <v>-3816047.88</v>
      </c>
      <c r="C46" s="26">
        <f>C48+C55+C62</f>
        <v>3816047.88</v>
      </c>
      <c r="D46" s="16"/>
      <c r="E46" s="21"/>
      <c r="F46" s="21"/>
    </row>
    <row r="47" spans="1:7" x14ac:dyDescent="0.25">
      <c r="A47" s="27"/>
      <c r="B47" s="5"/>
      <c r="C47" s="30"/>
      <c r="D47" s="16"/>
    </row>
    <row r="48" spans="1:7" ht="15.75" thickBot="1" x14ac:dyDescent="0.3">
      <c r="A48" s="40" t="s">
        <v>13</v>
      </c>
      <c r="B48" s="41">
        <f>[1]SEPTIEMBRE!$F$30-[1]SEPTIEMBRE!$E$30</f>
        <v>-2016499.83</v>
      </c>
      <c r="C48" s="42">
        <f>[1]SEPTIEMBRE!$E$30-[1]SEPTIEMBRE!$F$30</f>
        <v>2016499.83</v>
      </c>
    </row>
    <row r="49" spans="1:3" ht="15.75" thickTop="1" x14ac:dyDescent="0.25">
      <c r="A49" s="27"/>
      <c r="B49" s="10"/>
      <c r="C49" s="32"/>
    </row>
    <row r="50" spans="1:3" x14ac:dyDescent="0.25">
      <c r="A50" s="34" t="s">
        <v>12</v>
      </c>
      <c r="B50" s="11">
        <f>B51+B52+B53</f>
        <v>0</v>
      </c>
      <c r="C50" s="33">
        <f>C51+C52+C53</f>
        <v>0</v>
      </c>
    </row>
    <row r="51" spans="1:3" x14ac:dyDescent="0.25">
      <c r="A51" s="27" t="s">
        <v>11</v>
      </c>
      <c r="B51" s="10">
        <v>0</v>
      </c>
      <c r="C51" s="32">
        <v>0</v>
      </c>
    </row>
    <row r="52" spans="1:3" x14ac:dyDescent="0.25">
      <c r="A52" s="27" t="s">
        <v>10</v>
      </c>
      <c r="B52" s="10">
        <v>0</v>
      </c>
      <c r="C52" s="32">
        <v>0</v>
      </c>
    </row>
    <row r="53" spans="1:3" x14ac:dyDescent="0.25">
      <c r="A53" s="27" t="s">
        <v>9</v>
      </c>
      <c r="B53" s="10">
        <v>0</v>
      </c>
      <c r="C53" s="32">
        <v>0</v>
      </c>
    </row>
    <row r="54" spans="1:3" x14ac:dyDescent="0.25">
      <c r="A54" s="27"/>
      <c r="B54" s="10"/>
      <c r="C54" s="32"/>
    </row>
    <row r="55" spans="1:3" x14ac:dyDescent="0.25">
      <c r="A55" s="34" t="s">
        <v>8</v>
      </c>
      <c r="B55" s="11">
        <f>B56+B57+B58+B59+B60</f>
        <v>-1799548.05</v>
      </c>
      <c r="C55" s="33">
        <f>C56+C57+C58+C59+C60</f>
        <v>1799548.05</v>
      </c>
    </row>
    <row r="56" spans="1:3" x14ac:dyDescent="0.25">
      <c r="A56" s="27" t="s">
        <v>7</v>
      </c>
      <c r="B56" s="10">
        <f>[1]SEPTIEMBRE!$F$38-[1]SEPTIEMBRE!$E$38</f>
        <v>-1270443.4600000002</v>
      </c>
      <c r="C56" s="32">
        <f>[1]SEPTIEMBRE!$E$38-[1]SEPTIEMBRE!$F$38</f>
        <v>1270443.4600000002</v>
      </c>
    </row>
    <row r="57" spans="1:3" x14ac:dyDescent="0.25">
      <c r="A57" s="27" t="s">
        <v>6</v>
      </c>
      <c r="B57" s="10">
        <f>[1]SEPTIEMBRE!$F$39-[1]SEPTIEMBRE!$E$39</f>
        <v>-529104.58999999985</v>
      </c>
      <c r="C57" s="32">
        <f>[1]SEPTIEMBRE!$E$39-[1]SEPTIEMBRE!$F$39</f>
        <v>529104.58999999985</v>
      </c>
    </row>
    <row r="58" spans="1:3" x14ac:dyDescent="0.25">
      <c r="A58" s="27" t="s">
        <v>5</v>
      </c>
      <c r="B58" s="10">
        <v>0</v>
      </c>
      <c r="C58" s="32">
        <v>0</v>
      </c>
    </row>
    <row r="59" spans="1:3" x14ac:dyDescent="0.25">
      <c r="A59" s="27" t="s">
        <v>4</v>
      </c>
      <c r="B59" s="10">
        <v>0</v>
      </c>
      <c r="C59" s="32">
        <v>0</v>
      </c>
    </row>
    <row r="60" spans="1:3" x14ac:dyDescent="0.25">
      <c r="A60" s="27" t="s">
        <v>3</v>
      </c>
      <c r="B60" s="10">
        <v>0</v>
      </c>
      <c r="C60" s="32">
        <v>0</v>
      </c>
    </row>
    <row r="61" spans="1:3" x14ac:dyDescent="0.25">
      <c r="A61" s="27"/>
      <c r="B61" s="10"/>
      <c r="C61" s="32"/>
    </row>
    <row r="62" spans="1:3" ht="24" x14ac:dyDescent="0.25">
      <c r="A62" s="34" t="s">
        <v>2</v>
      </c>
      <c r="B62" s="9">
        <f>B63+B64</f>
        <v>0</v>
      </c>
      <c r="C62" s="35">
        <f>C63+C64</f>
        <v>0</v>
      </c>
    </row>
    <row r="63" spans="1:3" x14ac:dyDescent="0.25">
      <c r="A63" s="27" t="s">
        <v>1</v>
      </c>
      <c r="B63" s="5">
        <v>0</v>
      </c>
      <c r="C63" s="30">
        <v>0</v>
      </c>
    </row>
    <row r="64" spans="1:3" ht="15.75" thickBot="1" x14ac:dyDescent="0.3">
      <c r="A64" s="36" t="s">
        <v>0</v>
      </c>
      <c r="B64" s="37">
        <v>0</v>
      </c>
      <c r="C64" s="38">
        <v>0</v>
      </c>
    </row>
    <row r="65" spans="1:6" ht="15.75" thickTop="1" x14ac:dyDescent="0.25">
      <c r="A65" s="19"/>
      <c r="B65" s="20"/>
      <c r="C65" s="20"/>
    </row>
    <row r="66" spans="1:6" ht="15.75" x14ac:dyDescent="0.25">
      <c r="A66" s="17"/>
      <c r="B66" s="18"/>
      <c r="C66" s="18"/>
    </row>
    <row r="67" spans="1:6" x14ac:dyDescent="0.25">
      <c r="A67" s="19"/>
      <c r="B67" s="20"/>
      <c r="C67" s="20"/>
    </row>
    <row r="68" spans="1:6" x14ac:dyDescent="0.25">
      <c r="A68" s="4" t="s">
        <v>56</v>
      </c>
      <c r="B68" s="4"/>
      <c r="C68" s="3"/>
      <c r="D68" s="3"/>
      <c r="E68" s="2"/>
    </row>
    <row r="69" spans="1:6" x14ac:dyDescent="0.25">
      <c r="A69" s="4"/>
      <c r="B69" s="4"/>
      <c r="C69" s="3"/>
      <c r="D69" s="3"/>
      <c r="E69" s="2"/>
    </row>
    <row r="70" spans="1:6" x14ac:dyDescent="0.25">
      <c r="A70" s="43" t="s">
        <v>57</v>
      </c>
      <c r="B70" s="43"/>
      <c r="C70" s="43"/>
      <c r="D70" s="44"/>
      <c r="E70" s="44"/>
      <c r="F70" s="43"/>
    </row>
    <row r="71" spans="1:6" x14ac:dyDescent="0.25">
      <c r="A71" s="43" t="s">
        <v>58</v>
      </c>
      <c r="B71" s="43"/>
      <c r="C71" s="43"/>
      <c r="D71" s="45"/>
      <c r="E71" s="45"/>
      <c r="F71" s="43"/>
    </row>
    <row r="72" spans="1:6" x14ac:dyDescent="0.25">
      <c r="A72" s="43"/>
      <c r="B72" s="43"/>
      <c r="C72" s="43"/>
      <c r="D72" s="43"/>
      <c r="E72" s="43"/>
      <c r="F72" s="43"/>
    </row>
  </sheetData>
  <mergeCells count="3">
    <mergeCell ref="A1:C1"/>
    <mergeCell ref="A2:C2"/>
    <mergeCell ref="A3:C3"/>
  </mergeCells>
  <pageMargins left="0.59055118110236227" right="0.39370078740157483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8" workbookViewId="0">
      <selection activeCell="B26" sqref="B26"/>
    </sheetView>
  </sheetViews>
  <sheetFormatPr baseColWidth="10" defaultRowHeight="15" x14ac:dyDescent="0.25"/>
  <cols>
    <col min="1" max="1" width="50.5703125" customWidth="1"/>
    <col min="2" max="2" width="21.85546875" customWidth="1"/>
    <col min="3" max="3" width="29.42578125" customWidth="1"/>
    <col min="5" max="6" width="12.7109375" bestFit="1" customWidth="1"/>
  </cols>
  <sheetData>
    <row r="1" spans="1:3" ht="15.75" thickTop="1" x14ac:dyDescent="0.25">
      <c r="A1" s="46" t="s">
        <v>49</v>
      </c>
      <c r="B1" s="47"/>
      <c r="C1" s="48"/>
    </row>
    <row r="2" spans="1:3" x14ac:dyDescent="0.25">
      <c r="A2" s="49" t="s">
        <v>50</v>
      </c>
      <c r="B2" s="50"/>
      <c r="C2" s="51"/>
    </row>
    <row r="3" spans="1:3" ht="15.75" thickBot="1" x14ac:dyDescent="0.3">
      <c r="A3" s="52" t="s">
        <v>59</v>
      </c>
      <c r="B3" s="53"/>
      <c r="C3" s="54"/>
    </row>
    <row r="4" spans="1:3" ht="19.5" thickBot="1" x14ac:dyDescent="0.3">
      <c r="A4" s="22"/>
      <c r="B4" s="15" t="s">
        <v>51</v>
      </c>
      <c r="C4" s="23" t="s">
        <v>52</v>
      </c>
    </row>
    <row r="5" spans="1:3" ht="21" x14ac:dyDescent="0.25">
      <c r="A5" s="39" t="s">
        <v>54</v>
      </c>
      <c r="B5" s="14"/>
      <c r="C5" s="24"/>
    </row>
    <row r="6" spans="1:3" ht="18.75" x14ac:dyDescent="0.25">
      <c r="A6" s="25" t="s">
        <v>48</v>
      </c>
      <c r="B6" s="12">
        <f>B7+B8+B9+B10+B11+B12+B13</f>
        <v>-5265716.2300000004</v>
      </c>
      <c r="C6" s="26">
        <f>C7+C8+C9+C10+C11+C12+C13</f>
        <v>5265716.2300000004</v>
      </c>
    </row>
    <row r="7" spans="1:3" x14ac:dyDescent="0.25">
      <c r="A7" s="27" t="s">
        <v>46</v>
      </c>
      <c r="B7" s="10">
        <f>[1]JUNIO!$C$7-[1]JUNIO!$B$7</f>
        <v>-3477458.5300000003</v>
      </c>
      <c r="C7" s="29">
        <f>[1]JUNIO!$B$7-[1]JUNIO!$C$7</f>
        <v>3477458.5300000003</v>
      </c>
    </row>
    <row r="8" spans="1:3" x14ac:dyDescent="0.25">
      <c r="A8" s="27" t="s">
        <v>44</v>
      </c>
      <c r="B8" s="10">
        <f>[1]JUNIO!$C$8-[1]JUNIO!$B$8</f>
        <v>-2445510.8000000003</v>
      </c>
      <c r="C8" s="29">
        <f>[1]JUNIO!$B$8-[1]JUNIO!$C$8</f>
        <v>2445510.8000000003</v>
      </c>
    </row>
    <row r="9" spans="1:3" x14ac:dyDescent="0.25">
      <c r="A9" s="27" t="s">
        <v>42</v>
      </c>
      <c r="B9" s="10">
        <f>[1]JUNIO!$C$9-[1]JUNIO!$B$9</f>
        <v>657253.1</v>
      </c>
      <c r="C9" s="29">
        <f>[1]JUNIO!$B$9-[1]JUNIO!$C$9</f>
        <v>-657253.1</v>
      </c>
    </row>
    <row r="10" spans="1:3" x14ac:dyDescent="0.25">
      <c r="A10" s="27" t="s">
        <v>40</v>
      </c>
      <c r="B10" s="10">
        <v>0</v>
      </c>
      <c r="C10" s="29">
        <v>0</v>
      </c>
    </row>
    <row r="11" spans="1:3" x14ac:dyDescent="0.25">
      <c r="A11" s="27" t="s">
        <v>38</v>
      </c>
      <c r="B11" s="10">
        <v>0</v>
      </c>
      <c r="C11" s="29">
        <v>0</v>
      </c>
    </row>
    <row r="12" spans="1:3" x14ac:dyDescent="0.25">
      <c r="A12" s="27" t="s">
        <v>36</v>
      </c>
      <c r="B12" s="10">
        <v>0</v>
      </c>
      <c r="C12" s="29">
        <v>0</v>
      </c>
    </row>
    <row r="13" spans="1:3" x14ac:dyDescent="0.25">
      <c r="A13" s="27" t="s">
        <v>34</v>
      </c>
      <c r="B13" s="10">
        <v>0</v>
      </c>
      <c r="C13" s="29">
        <v>0</v>
      </c>
    </row>
    <row r="14" spans="1:3" ht="27" customHeight="1" x14ac:dyDescent="0.25">
      <c r="A14" s="25" t="s">
        <v>30</v>
      </c>
      <c r="B14" s="6">
        <f>B15+B16+B17+B18+B19+B20+B21+B22+B23+B24</f>
        <v>0</v>
      </c>
      <c r="C14" s="28">
        <f>C15+C16+C17+C18+C19+C20+C21+C22+C23+C24</f>
        <v>0</v>
      </c>
    </row>
    <row r="15" spans="1:3" x14ac:dyDescent="0.25">
      <c r="A15" s="27" t="s">
        <v>28</v>
      </c>
      <c r="B15" s="10">
        <v>0</v>
      </c>
      <c r="C15" s="29">
        <v>0</v>
      </c>
    </row>
    <row r="16" spans="1:3" x14ac:dyDescent="0.25">
      <c r="A16" s="27" t="s">
        <v>26</v>
      </c>
      <c r="B16" s="10">
        <v>0</v>
      </c>
      <c r="C16" s="29">
        <v>0</v>
      </c>
    </row>
    <row r="17" spans="1:5" ht="24" x14ac:dyDescent="0.25">
      <c r="A17" s="27" t="s">
        <v>24</v>
      </c>
      <c r="B17" s="10">
        <v>0</v>
      </c>
      <c r="C17" s="29">
        <v>0</v>
      </c>
    </row>
    <row r="18" spans="1:5" x14ac:dyDescent="0.25">
      <c r="A18" s="27" t="s">
        <v>22</v>
      </c>
      <c r="B18" s="10">
        <v>0</v>
      </c>
      <c r="C18" s="29">
        <v>0</v>
      </c>
    </row>
    <row r="19" spans="1:5" x14ac:dyDescent="0.25">
      <c r="A19" s="27" t="s">
        <v>20</v>
      </c>
      <c r="B19" s="10">
        <v>0</v>
      </c>
      <c r="C19" s="29">
        <v>0</v>
      </c>
    </row>
    <row r="20" spans="1:5" x14ac:dyDescent="0.25">
      <c r="A20" s="27" t="s">
        <v>18</v>
      </c>
      <c r="B20" s="10">
        <v>0</v>
      </c>
      <c r="C20" s="29">
        <v>0</v>
      </c>
    </row>
    <row r="21" spans="1:5" x14ac:dyDescent="0.25">
      <c r="A21" s="27" t="s">
        <v>16</v>
      </c>
      <c r="B21" s="10">
        <v>0</v>
      </c>
      <c r="C21" s="29">
        <v>0</v>
      </c>
    </row>
    <row r="22" spans="1:5" x14ac:dyDescent="0.25">
      <c r="A22" s="27" t="s">
        <v>15</v>
      </c>
      <c r="B22" s="10">
        <v>0</v>
      </c>
      <c r="C22" s="29">
        <v>0</v>
      </c>
    </row>
    <row r="23" spans="1:5" x14ac:dyDescent="0.25">
      <c r="A23" s="27"/>
      <c r="B23" s="10"/>
      <c r="C23" s="29"/>
    </row>
    <row r="24" spans="1:5" x14ac:dyDescent="0.25">
      <c r="A24" s="27" t="s">
        <v>14</v>
      </c>
      <c r="B24" s="10">
        <v>0</v>
      </c>
      <c r="C24" s="29">
        <v>0</v>
      </c>
    </row>
    <row r="25" spans="1:5" x14ac:dyDescent="0.25">
      <c r="A25" s="27"/>
      <c r="B25" s="10"/>
      <c r="C25" s="29"/>
    </row>
    <row r="26" spans="1:5" ht="32.25" customHeight="1" x14ac:dyDescent="0.25">
      <c r="A26" s="39" t="s">
        <v>55</v>
      </c>
      <c r="B26" s="12">
        <f>B27+B37</f>
        <v>-4249104.9200000009</v>
      </c>
      <c r="C26" s="26">
        <f>C27+C37</f>
        <v>4249104.9200000009</v>
      </c>
      <c r="D26" s="7"/>
    </row>
    <row r="27" spans="1:5" ht="27" customHeight="1" x14ac:dyDescent="0.25">
      <c r="A27" s="25" t="s">
        <v>47</v>
      </c>
      <c r="B27" s="12">
        <f>B28+B29+B30+B30+B31+B31+B32+B33+B34+B35</f>
        <v>-2124552.4600000004</v>
      </c>
      <c r="C27" s="26">
        <f>C28+C29+C30+C30+C31+C31+C32+C33+C34+C35</f>
        <v>2124552.4600000004</v>
      </c>
      <c r="D27" s="7"/>
    </row>
    <row r="28" spans="1:5" x14ac:dyDescent="0.25">
      <c r="A28" s="27" t="s">
        <v>45</v>
      </c>
      <c r="B28" s="10">
        <f>[1]JUNIO!$F$7-[1]JUNIO!$E$7</f>
        <v>-319311.97000000003</v>
      </c>
      <c r="C28" s="32">
        <f>[1]JUNIO!$E$7-[1]JUNIO!$F$7</f>
        <v>319311.97000000003</v>
      </c>
    </row>
    <row r="29" spans="1:5" x14ac:dyDescent="0.25">
      <c r="A29" s="27" t="s">
        <v>43</v>
      </c>
      <c r="B29" s="10">
        <f>[1]JUNIO!$F$8-[1]JUNIO!$E$8</f>
        <v>-2105240.4900000002</v>
      </c>
      <c r="C29" s="32">
        <f>[1]JUNIO!$E$8-[1]JUNIO!$F$8</f>
        <v>2105240.4900000002</v>
      </c>
      <c r="D29" s="8"/>
    </row>
    <row r="30" spans="1:5" x14ac:dyDescent="0.25">
      <c r="A30" s="27" t="s">
        <v>41</v>
      </c>
      <c r="B30" s="10">
        <v>0</v>
      </c>
      <c r="C30" s="32">
        <v>0</v>
      </c>
      <c r="D30" s="7"/>
      <c r="E30" s="7"/>
    </row>
    <row r="31" spans="1:5" x14ac:dyDescent="0.25">
      <c r="A31" s="27" t="s">
        <v>39</v>
      </c>
      <c r="B31" s="10">
        <v>0</v>
      </c>
      <c r="C31" s="32">
        <v>0</v>
      </c>
      <c r="D31" s="7"/>
      <c r="E31" s="7"/>
    </row>
    <row r="32" spans="1:5" x14ac:dyDescent="0.25">
      <c r="A32" s="27" t="s">
        <v>37</v>
      </c>
      <c r="B32" s="10">
        <v>0</v>
      </c>
      <c r="C32" s="32">
        <v>0</v>
      </c>
      <c r="D32" s="7"/>
      <c r="E32" s="7"/>
    </row>
    <row r="33" spans="1:7" ht="24" x14ac:dyDescent="0.25">
      <c r="A33" s="27" t="s">
        <v>35</v>
      </c>
      <c r="B33" s="10">
        <v>0</v>
      </c>
      <c r="C33" s="32">
        <v>0</v>
      </c>
      <c r="D33" s="7"/>
      <c r="E33" s="7"/>
    </row>
    <row r="34" spans="1:7" x14ac:dyDescent="0.25">
      <c r="A34" s="27" t="s">
        <v>33</v>
      </c>
      <c r="B34" s="10">
        <v>0</v>
      </c>
      <c r="C34" s="32">
        <v>0</v>
      </c>
      <c r="D34" s="7"/>
      <c r="E34" s="7"/>
    </row>
    <row r="35" spans="1:7" x14ac:dyDescent="0.25">
      <c r="A35" s="27" t="s">
        <v>32</v>
      </c>
      <c r="B35" s="10">
        <f>[1]JUNIO!$F$14-[1]JUNIO!$E$14</f>
        <v>300000</v>
      </c>
      <c r="C35" s="32">
        <f>384833.61-684833.61</f>
        <v>-300000</v>
      </c>
    </row>
    <row r="36" spans="1:7" x14ac:dyDescent="0.25">
      <c r="A36" s="27"/>
      <c r="B36" s="5"/>
      <c r="C36" s="30"/>
      <c r="D36" s="8"/>
      <c r="E36" s="8"/>
      <c r="F36" s="8"/>
      <c r="G36" s="8"/>
    </row>
    <row r="37" spans="1:7" ht="18.75" x14ac:dyDescent="0.25">
      <c r="A37" s="25" t="s">
        <v>31</v>
      </c>
      <c r="B37" s="12">
        <f>B27</f>
        <v>-2124552.4600000004</v>
      </c>
      <c r="C37" s="26">
        <f>C27</f>
        <v>2124552.4600000004</v>
      </c>
      <c r="D37" s="7"/>
      <c r="E37" s="7"/>
    </row>
    <row r="38" spans="1:7" ht="18.75" x14ac:dyDescent="0.25">
      <c r="A38" s="27"/>
      <c r="B38" s="13"/>
      <c r="C38" s="31"/>
      <c r="D38" s="7"/>
      <c r="E38" s="7"/>
    </row>
    <row r="39" spans="1:7" ht="22.5" customHeight="1" x14ac:dyDescent="0.25">
      <c r="A39" s="25" t="s">
        <v>29</v>
      </c>
      <c r="B39" s="12">
        <f>B40+B41+B42+B43+B44+B45</f>
        <v>0</v>
      </c>
      <c r="C39" s="26">
        <f>C40+C41+C42+C43+C44+C45</f>
        <v>0</v>
      </c>
      <c r="D39" s="7"/>
      <c r="E39" s="7"/>
    </row>
    <row r="40" spans="1:7" x14ac:dyDescent="0.25">
      <c r="A40" s="27" t="s">
        <v>27</v>
      </c>
      <c r="B40" s="10">
        <v>0</v>
      </c>
      <c r="C40" s="32">
        <v>0</v>
      </c>
    </row>
    <row r="41" spans="1:7" x14ac:dyDescent="0.25">
      <c r="A41" s="27" t="s">
        <v>25</v>
      </c>
      <c r="B41" s="10">
        <v>0</v>
      </c>
      <c r="C41" s="32">
        <v>0</v>
      </c>
    </row>
    <row r="42" spans="1:7" x14ac:dyDescent="0.25">
      <c r="A42" s="27" t="s">
        <v>23</v>
      </c>
      <c r="B42" s="10">
        <v>0</v>
      </c>
      <c r="C42" s="32">
        <v>0</v>
      </c>
    </row>
    <row r="43" spans="1:7" x14ac:dyDescent="0.25">
      <c r="A43" s="27" t="s">
        <v>21</v>
      </c>
      <c r="B43" s="10">
        <v>0</v>
      </c>
      <c r="C43" s="32">
        <v>0</v>
      </c>
    </row>
    <row r="44" spans="1:7" ht="24" x14ac:dyDescent="0.25">
      <c r="A44" s="27" t="s">
        <v>19</v>
      </c>
      <c r="B44" s="10">
        <v>0</v>
      </c>
      <c r="C44" s="32">
        <v>0</v>
      </c>
    </row>
    <row r="45" spans="1:7" ht="21" customHeight="1" x14ac:dyDescent="0.25">
      <c r="A45" s="27" t="s">
        <v>17</v>
      </c>
      <c r="B45" s="10">
        <v>0</v>
      </c>
      <c r="C45" s="32">
        <v>0</v>
      </c>
      <c r="D45" s="1"/>
    </row>
    <row r="46" spans="1:7" ht="18.75" x14ac:dyDescent="0.25">
      <c r="A46" s="25" t="s">
        <v>13</v>
      </c>
      <c r="B46" s="12">
        <f>B48+B55+B62</f>
        <v>-3141163.7700000005</v>
      </c>
      <c r="C46" s="26">
        <f>C48+C55+C62</f>
        <v>3141163.7700000005</v>
      </c>
      <c r="D46" s="16"/>
      <c r="E46" s="21"/>
      <c r="F46" s="21"/>
    </row>
    <row r="47" spans="1:7" x14ac:dyDescent="0.25">
      <c r="A47" s="27"/>
      <c r="B47" s="5"/>
      <c r="C47" s="30"/>
      <c r="D47" s="16"/>
    </row>
    <row r="48" spans="1:7" ht="15.75" thickBot="1" x14ac:dyDescent="0.3">
      <c r="A48" s="40" t="s">
        <v>13</v>
      </c>
      <c r="B48" s="41">
        <v>0</v>
      </c>
      <c r="C48" s="42">
        <v>0</v>
      </c>
    </row>
    <row r="49" spans="1:3" ht="15.75" thickTop="1" x14ac:dyDescent="0.25">
      <c r="A49" s="27"/>
      <c r="B49" s="10"/>
      <c r="C49" s="32"/>
    </row>
    <row r="50" spans="1:3" x14ac:dyDescent="0.25">
      <c r="A50" s="34" t="s">
        <v>12</v>
      </c>
      <c r="B50" s="11">
        <f>B51+B52+B53</f>
        <v>0</v>
      </c>
      <c r="C50" s="33">
        <f>C51+C52+C53</f>
        <v>0</v>
      </c>
    </row>
    <row r="51" spans="1:3" x14ac:dyDescent="0.25">
      <c r="A51" s="27" t="s">
        <v>11</v>
      </c>
      <c r="B51" s="10">
        <v>0</v>
      </c>
      <c r="C51" s="32">
        <v>0</v>
      </c>
    </row>
    <row r="52" spans="1:3" x14ac:dyDescent="0.25">
      <c r="A52" s="27" t="s">
        <v>10</v>
      </c>
      <c r="B52" s="10">
        <v>0</v>
      </c>
      <c r="C52" s="32">
        <v>0</v>
      </c>
    </row>
    <row r="53" spans="1:3" x14ac:dyDescent="0.25">
      <c r="A53" s="27" t="s">
        <v>9</v>
      </c>
      <c r="B53" s="10">
        <v>0</v>
      </c>
      <c r="C53" s="32">
        <v>0</v>
      </c>
    </row>
    <row r="54" spans="1:3" x14ac:dyDescent="0.25">
      <c r="A54" s="27"/>
      <c r="B54" s="10"/>
      <c r="C54" s="32"/>
    </row>
    <row r="55" spans="1:3" x14ac:dyDescent="0.25">
      <c r="A55" s="34" t="s">
        <v>8</v>
      </c>
      <c r="B55" s="11">
        <f>B56+B57+B58+B59+B60</f>
        <v>-3141163.7700000005</v>
      </c>
      <c r="C55" s="33">
        <f>C56+C57+C58+C59+C60</f>
        <v>3141163.7700000005</v>
      </c>
    </row>
    <row r="56" spans="1:3" x14ac:dyDescent="0.25">
      <c r="A56" s="27" t="s">
        <v>7</v>
      </c>
      <c r="B56" s="10">
        <f>[1]JUNIO!$F$38-[1]JUNIO!$E$38</f>
        <v>-2408876.8100000005</v>
      </c>
      <c r="C56" s="32">
        <f>[1]JUNIO!$E$38-[1]JUNIO!$F$38</f>
        <v>2408876.8100000005</v>
      </c>
    </row>
    <row r="57" spans="1:3" x14ac:dyDescent="0.25">
      <c r="A57" s="27" t="s">
        <v>6</v>
      </c>
      <c r="B57" s="10">
        <f>[1]JUNIO!$F$39-[1]JUNIO!$E$39</f>
        <v>-732286.96</v>
      </c>
      <c r="C57" s="32">
        <f>[1]JUNIO!$E$39-[1]JUNIO!$F$39</f>
        <v>732286.96</v>
      </c>
    </row>
    <row r="58" spans="1:3" x14ac:dyDescent="0.25">
      <c r="A58" s="27" t="s">
        <v>5</v>
      </c>
      <c r="B58" s="10">
        <v>0</v>
      </c>
      <c r="C58" s="32">
        <v>0</v>
      </c>
    </row>
    <row r="59" spans="1:3" x14ac:dyDescent="0.25">
      <c r="A59" s="27" t="s">
        <v>4</v>
      </c>
      <c r="B59" s="10">
        <v>0</v>
      </c>
      <c r="C59" s="32">
        <v>0</v>
      </c>
    </row>
    <row r="60" spans="1:3" x14ac:dyDescent="0.25">
      <c r="A60" s="27" t="s">
        <v>3</v>
      </c>
      <c r="B60" s="10">
        <v>0</v>
      </c>
      <c r="C60" s="32">
        <v>0</v>
      </c>
    </row>
    <row r="61" spans="1:3" x14ac:dyDescent="0.25">
      <c r="A61" s="27"/>
      <c r="B61" s="10"/>
      <c r="C61" s="32"/>
    </row>
    <row r="62" spans="1:3" ht="24" x14ac:dyDescent="0.25">
      <c r="A62" s="34" t="s">
        <v>2</v>
      </c>
      <c r="B62" s="9">
        <f>B63+B64</f>
        <v>0</v>
      </c>
      <c r="C62" s="35">
        <f>C63+C64</f>
        <v>0</v>
      </c>
    </row>
    <row r="63" spans="1:3" x14ac:dyDescent="0.25">
      <c r="A63" s="27" t="s">
        <v>1</v>
      </c>
      <c r="B63" s="5">
        <v>0</v>
      </c>
      <c r="C63" s="30">
        <v>0</v>
      </c>
    </row>
    <row r="64" spans="1:3" ht="15.75" thickBot="1" x14ac:dyDescent="0.3">
      <c r="A64" s="36" t="s">
        <v>0</v>
      </c>
      <c r="B64" s="37">
        <v>0</v>
      </c>
      <c r="C64" s="38">
        <v>0</v>
      </c>
    </row>
    <row r="65" spans="1:6" ht="15.75" thickTop="1" x14ac:dyDescent="0.25">
      <c r="A65" s="19"/>
      <c r="B65" s="20"/>
      <c r="C65" s="20"/>
    </row>
    <row r="66" spans="1:6" ht="15.75" x14ac:dyDescent="0.25">
      <c r="A66" s="17"/>
      <c r="B66" s="18"/>
      <c r="C66" s="18"/>
    </row>
    <row r="67" spans="1:6" x14ac:dyDescent="0.25">
      <c r="A67" s="19"/>
      <c r="B67" s="20"/>
      <c r="C67" s="20"/>
    </row>
    <row r="68" spans="1:6" x14ac:dyDescent="0.25">
      <c r="A68" s="4" t="s">
        <v>56</v>
      </c>
      <c r="B68" s="4"/>
      <c r="C68" s="3"/>
      <c r="D68" s="3"/>
      <c r="E68" s="2"/>
    </row>
    <row r="69" spans="1:6" x14ac:dyDescent="0.25">
      <c r="A69" s="4"/>
      <c r="B69" s="4"/>
      <c r="C69" s="3"/>
      <c r="D69" s="3"/>
      <c r="E69" s="2"/>
    </row>
    <row r="70" spans="1:6" x14ac:dyDescent="0.25">
      <c r="A70" s="43" t="s">
        <v>57</v>
      </c>
      <c r="B70" s="43"/>
      <c r="C70" s="43"/>
      <c r="D70" s="44"/>
      <c r="E70" s="44"/>
      <c r="F70" s="43"/>
    </row>
    <row r="71" spans="1:6" x14ac:dyDescent="0.25">
      <c r="A71" s="43" t="s">
        <v>58</v>
      </c>
      <c r="B71" s="43"/>
      <c r="C71" s="43"/>
      <c r="D71" s="45"/>
      <c r="E71" s="45"/>
      <c r="F71" s="43"/>
    </row>
    <row r="72" spans="1:6" x14ac:dyDescent="0.25">
      <c r="A72" s="43"/>
      <c r="B72" s="43"/>
      <c r="C72" s="43"/>
      <c r="D72" s="43"/>
      <c r="E72" s="43"/>
      <c r="F72" s="43"/>
    </row>
  </sheetData>
  <mergeCells count="3">
    <mergeCell ref="A1:C1"/>
    <mergeCell ref="A2:C2"/>
    <mergeCell ref="A3:C3"/>
  </mergeCells>
  <pageMargins left="0.59055118110236227" right="0.39370078740157483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14" workbookViewId="0">
      <selection activeCell="B32" sqref="B32"/>
    </sheetView>
  </sheetViews>
  <sheetFormatPr baseColWidth="10" defaultRowHeight="15" x14ac:dyDescent="0.25"/>
  <cols>
    <col min="1" max="1" width="50.5703125" customWidth="1"/>
    <col min="2" max="2" width="21.85546875" customWidth="1"/>
    <col min="3" max="3" width="29.42578125" customWidth="1"/>
    <col min="5" max="6" width="12.7109375" bestFit="1" customWidth="1"/>
  </cols>
  <sheetData>
    <row r="1" spans="1:3" ht="15.75" thickTop="1" x14ac:dyDescent="0.25">
      <c r="A1" s="46" t="s">
        <v>49</v>
      </c>
      <c r="B1" s="47"/>
      <c r="C1" s="48"/>
    </row>
    <row r="2" spans="1:3" x14ac:dyDescent="0.25">
      <c r="A2" s="49" t="s">
        <v>50</v>
      </c>
      <c r="B2" s="50"/>
      <c r="C2" s="51"/>
    </row>
    <row r="3" spans="1:3" ht="15.75" thickBot="1" x14ac:dyDescent="0.3">
      <c r="A3" s="52" t="s">
        <v>53</v>
      </c>
      <c r="B3" s="53"/>
      <c r="C3" s="54"/>
    </row>
    <row r="4" spans="1:3" ht="19.5" thickBot="1" x14ac:dyDescent="0.3">
      <c r="A4" s="22"/>
      <c r="B4" s="15" t="s">
        <v>51</v>
      </c>
      <c r="C4" s="23" t="s">
        <v>52</v>
      </c>
    </row>
    <row r="5" spans="1:3" ht="21" x14ac:dyDescent="0.25">
      <c r="A5" s="39" t="s">
        <v>54</v>
      </c>
      <c r="B5" s="14"/>
      <c r="C5" s="24"/>
    </row>
    <row r="6" spans="1:3" ht="18.75" x14ac:dyDescent="0.25">
      <c r="A6" s="25" t="s">
        <v>48</v>
      </c>
      <c r="B6" s="12">
        <f>B7+B8+B9+B10+B11+B12+B13</f>
        <v>-2069328.7999999998</v>
      </c>
      <c r="C6" s="26">
        <f>C7+C8+C9+C10+C11+C12+C13</f>
        <v>2069328.7999999998</v>
      </c>
    </row>
    <row r="7" spans="1:3" x14ac:dyDescent="0.25">
      <c r="A7" s="27" t="s">
        <v>46</v>
      </c>
      <c r="B7" s="10">
        <f>[1]MARZO!$C$7-[1]MARZO!$B$7</f>
        <v>-1678500.73</v>
      </c>
      <c r="C7" s="29">
        <f>[1]MARZO!$B$7-[1]MARZO!$C$7</f>
        <v>1678500.73</v>
      </c>
    </row>
    <row r="8" spans="1:3" x14ac:dyDescent="0.25">
      <c r="A8" s="27" t="s">
        <v>44</v>
      </c>
      <c r="B8" s="10">
        <f>[1]MARZO!$C$8-[1]MARZO!$B$8</f>
        <v>-1048081.1699999999</v>
      </c>
      <c r="C8" s="29">
        <f>[1]MARZO!$B$8-[1]MARZO!$C$8</f>
        <v>1048081.1699999999</v>
      </c>
    </row>
    <row r="9" spans="1:3" x14ac:dyDescent="0.25">
      <c r="A9" s="27" t="s">
        <v>42</v>
      </c>
      <c r="B9" s="10">
        <f>[1]MARZO!$C$9-[1]MARZO!$B$9</f>
        <v>657253.1</v>
      </c>
      <c r="C9" s="29">
        <f>[1]ENERO!$B$9-[1]ENERO!$C$9</f>
        <v>-657253.1</v>
      </c>
    </row>
    <row r="10" spans="1:3" x14ac:dyDescent="0.25">
      <c r="A10" s="27" t="s">
        <v>40</v>
      </c>
      <c r="B10" s="10">
        <v>0</v>
      </c>
      <c r="C10" s="29">
        <v>0</v>
      </c>
    </row>
    <row r="11" spans="1:3" x14ac:dyDescent="0.25">
      <c r="A11" s="27" t="s">
        <v>38</v>
      </c>
      <c r="B11" s="10">
        <v>0</v>
      </c>
      <c r="C11" s="29">
        <v>0</v>
      </c>
    </row>
    <row r="12" spans="1:3" x14ac:dyDescent="0.25">
      <c r="A12" s="27" t="s">
        <v>36</v>
      </c>
      <c r="B12" s="10">
        <v>0</v>
      </c>
      <c r="C12" s="29">
        <v>0</v>
      </c>
    </row>
    <row r="13" spans="1:3" x14ac:dyDescent="0.25">
      <c r="A13" s="27" t="s">
        <v>34</v>
      </c>
      <c r="B13" s="10">
        <v>0</v>
      </c>
      <c r="C13" s="29">
        <v>0</v>
      </c>
    </row>
    <row r="14" spans="1:3" ht="27" customHeight="1" x14ac:dyDescent="0.25">
      <c r="A14" s="25" t="s">
        <v>30</v>
      </c>
      <c r="B14" s="6">
        <f>B15+B16+B17+B18+B19+B20+B21+B22+B23+B24</f>
        <v>0</v>
      </c>
      <c r="C14" s="28">
        <f>C15+C16+C17+C18+C19+C20+C21+C22+C23+C24</f>
        <v>0</v>
      </c>
    </row>
    <row r="15" spans="1:3" x14ac:dyDescent="0.25">
      <c r="A15" s="27" t="s">
        <v>28</v>
      </c>
      <c r="B15" s="10">
        <v>0</v>
      </c>
      <c r="C15" s="29">
        <v>0</v>
      </c>
    </row>
    <row r="16" spans="1:3" x14ac:dyDescent="0.25">
      <c r="A16" s="27" t="s">
        <v>26</v>
      </c>
      <c r="B16" s="10">
        <v>0</v>
      </c>
      <c r="C16" s="29">
        <v>0</v>
      </c>
    </row>
    <row r="17" spans="1:5" ht="24" x14ac:dyDescent="0.25">
      <c r="A17" s="27" t="s">
        <v>24</v>
      </c>
      <c r="B17" s="10">
        <v>0</v>
      </c>
      <c r="C17" s="29">
        <v>0</v>
      </c>
    </row>
    <row r="18" spans="1:5" x14ac:dyDescent="0.25">
      <c r="A18" s="27" t="s">
        <v>22</v>
      </c>
      <c r="B18" s="10">
        <f>[1]MARZO!$C$22-[1]MARZO!$B$22</f>
        <v>0</v>
      </c>
      <c r="C18" s="29">
        <f>[1]MARZO!$B$22-[1]MARZO!$C$22</f>
        <v>0</v>
      </c>
    </row>
    <row r="19" spans="1:5" x14ac:dyDescent="0.25">
      <c r="A19" s="27" t="s">
        <v>20</v>
      </c>
      <c r="B19" s="10">
        <v>0</v>
      </c>
      <c r="C19" s="29">
        <v>0</v>
      </c>
    </row>
    <row r="20" spans="1:5" x14ac:dyDescent="0.25">
      <c r="A20" s="27" t="s">
        <v>18</v>
      </c>
      <c r="B20" s="10">
        <v>0</v>
      </c>
      <c r="C20" s="29">
        <v>0</v>
      </c>
    </row>
    <row r="21" spans="1:5" x14ac:dyDescent="0.25">
      <c r="A21" s="27" t="s">
        <v>16</v>
      </c>
      <c r="B21" s="10">
        <v>0</v>
      </c>
      <c r="C21" s="29">
        <v>0</v>
      </c>
    </row>
    <row r="22" spans="1:5" x14ac:dyDescent="0.25">
      <c r="A22" s="27" t="s">
        <v>15</v>
      </c>
      <c r="B22" s="10">
        <v>0</v>
      </c>
      <c r="C22" s="29">
        <v>0</v>
      </c>
    </row>
    <row r="23" spans="1:5" x14ac:dyDescent="0.25">
      <c r="A23" s="27"/>
      <c r="B23" s="10"/>
      <c r="C23" s="29"/>
    </row>
    <row r="24" spans="1:5" x14ac:dyDescent="0.25">
      <c r="A24" s="27" t="s">
        <v>14</v>
      </c>
      <c r="B24" s="10">
        <v>0</v>
      </c>
      <c r="C24" s="29">
        <v>0</v>
      </c>
    </row>
    <row r="25" spans="1:5" x14ac:dyDescent="0.25">
      <c r="A25" s="27"/>
      <c r="B25" s="10"/>
      <c r="C25" s="29"/>
    </row>
    <row r="26" spans="1:5" ht="32.25" customHeight="1" x14ac:dyDescent="0.25">
      <c r="A26" s="39" t="s">
        <v>55</v>
      </c>
      <c r="B26" s="12">
        <f>B27+B37</f>
        <v>-1971759.3599999999</v>
      </c>
      <c r="C26" s="26">
        <f>C27+C37</f>
        <v>1971759.3599999999</v>
      </c>
      <c r="D26" s="7"/>
    </row>
    <row r="27" spans="1:5" ht="27" customHeight="1" x14ac:dyDescent="0.25">
      <c r="A27" s="25" t="s">
        <v>47</v>
      </c>
      <c r="B27" s="12">
        <f>B28+B29+B30+B30+B31+B31+B32+B33+B34+B35</f>
        <v>-985879.67999999993</v>
      </c>
      <c r="C27" s="26">
        <f>C28+C29+C30+C30+C31+C31+C32+C33+C34+C35</f>
        <v>985879.67999999993</v>
      </c>
      <c r="D27" s="7"/>
    </row>
    <row r="28" spans="1:5" x14ac:dyDescent="0.25">
      <c r="A28" s="27" t="s">
        <v>45</v>
      </c>
      <c r="B28" s="10">
        <f>[1]MARZO!$F$7-[1]MARZO!$E$7</f>
        <v>-172648.97000000003</v>
      </c>
      <c r="C28" s="32">
        <f>[1]MARZO!$E$7-[1]MARZO!$F$7</f>
        <v>172648.97000000003</v>
      </c>
    </row>
    <row r="29" spans="1:5" x14ac:dyDescent="0.25">
      <c r="A29" s="27" t="s">
        <v>43</v>
      </c>
      <c r="B29" s="10">
        <f>[1]MARZO!$F$8-[1]MARZO!$E$8</f>
        <v>-1113230.71</v>
      </c>
      <c r="C29" s="32">
        <f>[1]MARZO!$E$8-[1]MARZO!$F$8</f>
        <v>1113230.71</v>
      </c>
      <c r="D29" s="8"/>
    </row>
    <row r="30" spans="1:5" x14ac:dyDescent="0.25">
      <c r="A30" s="27" t="s">
        <v>41</v>
      </c>
      <c r="B30" s="10">
        <v>0</v>
      </c>
      <c r="C30" s="32">
        <v>0</v>
      </c>
      <c r="D30" s="7"/>
      <c r="E30" s="7"/>
    </row>
    <row r="31" spans="1:5" x14ac:dyDescent="0.25">
      <c r="A31" s="27" t="s">
        <v>39</v>
      </c>
      <c r="B31" s="10">
        <v>0</v>
      </c>
      <c r="C31" s="32">
        <v>0</v>
      </c>
      <c r="D31" s="7"/>
      <c r="E31" s="7"/>
    </row>
    <row r="32" spans="1:5" x14ac:dyDescent="0.25">
      <c r="A32" s="27" t="s">
        <v>37</v>
      </c>
      <c r="B32" s="10">
        <v>0</v>
      </c>
      <c r="C32" s="32">
        <v>0</v>
      </c>
      <c r="D32" s="7"/>
      <c r="E32" s="7"/>
    </row>
    <row r="33" spans="1:7" ht="24" x14ac:dyDescent="0.25">
      <c r="A33" s="27" t="s">
        <v>35</v>
      </c>
      <c r="B33" s="10">
        <v>0</v>
      </c>
      <c r="C33" s="32">
        <v>0</v>
      </c>
      <c r="D33" s="7"/>
      <c r="E33" s="7"/>
    </row>
    <row r="34" spans="1:7" x14ac:dyDescent="0.25">
      <c r="A34" s="27" t="s">
        <v>33</v>
      </c>
      <c r="B34" s="10">
        <v>0</v>
      </c>
      <c r="C34" s="32">
        <v>0</v>
      </c>
      <c r="D34" s="7"/>
      <c r="E34" s="7"/>
    </row>
    <row r="35" spans="1:7" x14ac:dyDescent="0.25">
      <c r="A35" s="27" t="s">
        <v>32</v>
      </c>
      <c r="B35" s="10">
        <f>[1]MARZO!$F$14-[1]MARZO!$E$14</f>
        <v>300000</v>
      </c>
      <c r="C35" s="32">
        <f>[1]MARZO!$E$14-[1]MARZO!$F$14</f>
        <v>-300000</v>
      </c>
    </row>
    <row r="36" spans="1:7" x14ac:dyDescent="0.25">
      <c r="A36" s="27"/>
      <c r="B36" s="5"/>
      <c r="C36" s="30"/>
      <c r="D36" s="8"/>
      <c r="E36" s="8"/>
      <c r="F36" s="8"/>
      <c r="G36" s="8"/>
    </row>
    <row r="37" spans="1:7" ht="18.75" x14ac:dyDescent="0.25">
      <c r="A37" s="25" t="s">
        <v>31</v>
      </c>
      <c r="B37" s="12">
        <f>B27</f>
        <v>-985879.67999999993</v>
      </c>
      <c r="C37" s="26">
        <f>C27</f>
        <v>985879.67999999993</v>
      </c>
      <c r="D37" s="7"/>
      <c r="E37" s="7"/>
    </row>
    <row r="38" spans="1:7" ht="18.75" x14ac:dyDescent="0.25">
      <c r="A38" s="27"/>
      <c r="B38" s="13"/>
      <c r="C38" s="31"/>
      <c r="D38" s="7"/>
      <c r="E38" s="7"/>
    </row>
    <row r="39" spans="1:7" ht="22.5" customHeight="1" x14ac:dyDescent="0.25">
      <c r="A39" s="25" t="s">
        <v>29</v>
      </c>
      <c r="B39" s="12">
        <f>B40+B41+B42+B43+B44+B45</f>
        <v>0</v>
      </c>
      <c r="C39" s="26">
        <f>C40+C41+C42+C43+C44+C45</f>
        <v>0</v>
      </c>
      <c r="D39" s="7"/>
      <c r="E39" s="7"/>
    </row>
    <row r="40" spans="1:7" x14ac:dyDescent="0.25">
      <c r="A40" s="27" t="s">
        <v>27</v>
      </c>
      <c r="B40" s="10">
        <v>0</v>
      </c>
      <c r="C40" s="32">
        <v>0</v>
      </c>
    </row>
    <row r="41" spans="1:7" x14ac:dyDescent="0.25">
      <c r="A41" s="27" t="s">
        <v>25</v>
      </c>
      <c r="B41" s="10">
        <v>0</v>
      </c>
      <c r="C41" s="32">
        <v>0</v>
      </c>
    </row>
    <row r="42" spans="1:7" x14ac:dyDescent="0.25">
      <c r="A42" s="27" t="s">
        <v>23</v>
      </c>
      <c r="B42" s="10">
        <v>0</v>
      </c>
      <c r="C42" s="32">
        <v>0</v>
      </c>
    </row>
    <row r="43" spans="1:7" x14ac:dyDescent="0.25">
      <c r="A43" s="27" t="s">
        <v>21</v>
      </c>
      <c r="B43" s="10">
        <v>0</v>
      </c>
      <c r="C43" s="32">
        <v>0</v>
      </c>
    </row>
    <row r="44" spans="1:7" ht="24" x14ac:dyDescent="0.25">
      <c r="A44" s="27" t="s">
        <v>19</v>
      </c>
      <c r="B44" s="10">
        <v>0</v>
      </c>
      <c r="C44" s="32">
        <v>0</v>
      </c>
    </row>
    <row r="45" spans="1:7" ht="21" customHeight="1" x14ac:dyDescent="0.25">
      <c r="A45" s="27" t="s">
        <v>17</v>
      </c>
      <c r="B45" s="10">
        <v>0</v>
      </c>
      <c r="C45" s="32">
        <v>0</v>
      </c>
      <c r="D45" s="1"/>
    </row>
    <row r="46" spans="1:7" ht="18.75" x14ac:dyDescent="0.25">
      <c r="A46" s="25" t="s">
        <v>13</v>
      </c>
      <c r="B46" s="12">
        <f>B48+B55+B62</f>
        <v>-1083449.1200000001</v>
      </c>
      <c r="C46" s="26">
        <f>C48+C55+C62</f>
        <v>1083449.1200000001</v>
      </c>
      <c r="D46" s="16"/>
      <c r="E46" s="21"/>
      <c r="F46" s="21"/>
    </row>
    <row r="47" spans="1:7" x14ac:dyDescent="0.25">
      <c r="A47" s="27"/>
      <c r="B47" s="5"/>
      <c r="C47" s="30"/>
      <c r="D47" s="16"/>
    </row>
    <row r="48" spans="1:7" ht="15.75" thickBot="1" x14ac:dyDescent="0.3">
      <c r="A48" s="40" t="s">
        <v>13</v>
      </c>
      <c r="B48" s="41">
        <v>0</v>
      </c>
      <c r="C48" s="42">
        <v>0</v>
      </c>
    </row>
    <row r="49" spans="1:3" ht="15.75" thickTop="1" x14ac:dyDescent="0.25">
      <c r="A49" s="27"/>
      <c r="B49" s="10"/>
      <c r="C49" s="32"/>
    </row>
    <row r="50" spans="1:3" x14ac:dyDescent="0.25">
      <c r="A50" s="34" t="s">
        <v>12</v>
      </c>
      <c r="B50" s="11">
        <f>B51+B52+B53</f>
        <v>0</v>
      </c>
      <c r="C50" s="33">
        <f>C51+C52+C53</f>
        <v>0</v>
      </c>
    </row>
    <row r="51" spans="1:3" x14ac:dyDescent="0.25">
      <c r="A51" s="27" t="s">
        <v>11</v>
      </c>
      <c r="B51" s="10">
        <v>0</v>
      </c>
      <c r="C51" s="32">
        <v>0</v>
      </c>
    </row>
    <row r="52" spans="1:3" x14ac:dyDescent="0.25">
      <c r="A52" s="27" t="s">
        <v>10</v>
      </c>
      <c r="B52" s="10">
        <v>0</v>
      </c>
      <c r="C52" s="32">
        <v>0</v>
      </c>
    </row>
    <row r="53" spans="1:3" x14ac:dyDescent="0.25">
      <c r="A53" s="27" t="s">
        <v>9</v>
      </c>
      <c r="B53" s="10">
        <v>0</v>
      </c>
      <c r="C53" s="32">
        <v>0</v>
      </c>
    </row>
    <row r="54" spans="1:3" x14ac:dyDescent="0.25">
      <c r="A54" s="27"/>
      <c r="B54" s="10"/>
      <c r="C54" s="32"/>
    </row>
    <row r="55" spans="1:3" x14ac:dyDescent="0.25">
      <c r="A55" s="34" t="s">
        <v>8</v>
      </c>
      <c r="B55" s="11">
        <f>B56+B57+B58+B59+B60</f>
        <v>-1083449.1200000001</v>
      </c>
      <c r="C55" s="33">
        <f>C56+C57+C58+C59+C60</f>
        <v>1083449.1200000001</v>
      </c>
    </row>
    <row r="56" spans="1:3" x14ac:dyDescent="0.25">
      <c r="A56" s="27" t="s">
        <v>7</v>
      </c>
      <c r="B56" s="10">
        <f>[1]MARZO!$F$38-[1]MARZO!$E$38</f>
        <v>-351162.16000000015</v>
      </c>
      <c r="C56" s="32">
        <f>[1]MARZO!$E$38-[1]MARZO!$F$38</f>
        <v>351162.16000000015</v>
      </c>
    </row>
    <row r="57" spans="1:3" x14ac:dyDescent="0.25">
      <c r="A57" s="27" t="s">
        <v>6</v>
      </c>
      <c r="B57" s="10">
        <f>[1]MARZO!$F$39-[1]MARZO!$E$39</f>
        <v>-732286.96</v>
      </c>
      <c r="C57" s="32">
        <f>[1]MARZO!$E$39-[1]MARZO!$F$39</f>
        <v>732286.96</v>
      </c>
    </row>
    <row r="58" spans="1:3" x14ac:dyDescent="0.25">
      <c r="A58" s="27" t="s">
        <v>5</v>
      </c>
      <c r="B58" s="10">
        <v>0</v>
      </c>
      <c r="C58" s="32">
        <v>0</v>
      </c>
    </row>
    <row r="59" spans="1:3" x14ac:dyDescent="0.25">
      <c r="A59" s="27" t="s">
        <v>4</v>
      </c>
      <c r="B59" s="10">
        <v>0</v>
      </c>
      <c r="C59" s="32">
        <v>0</v>
      </c>
    </row>
    <row r="60" spans="1:3" x14ac:dyDescent="0.25">
      <c r="A60" s="27" t="s">
        <v>3</v>
      </c>
      <c r="B60" s="10">
        <v>0</v>
      </c>
      <c r="C60" s="32">
        <v>0</v>
      </c>
    </row>
    <row r="61" spans="1:3" x14ac:dyDescent="0.25">
      <c r="A61" s="27"/>
      <c r="B61" s="10"/>
      <c r="C61" s="32"/>
    </row>
    <row r="62" spans="1:3" ht="24" x14ac:dyDescent="0.25">
      <c r="A62" s="34" t="s">
        <v>2</v>
      </c>
      <c r="B62" s="9">
        <f>B63+B64</f>
        <v>0</v>
      </c>
      <c r="C62" s="35">
        <f>C63+C64</f>
        <v>0</v>
      </c>
    </row>
    <row r="63" spans="1:3" x14ac:dyDescent="0.25">
      <c r="A63" s="27" t="s">
        <v>1</v>
      </c>
      <c r="B63" s="5">
        <v>0</v>
      </c>
      <c r="C63" s="30">
        <v>0</v>
      </c>
    </row>
    <row r="64" spans="1:3" ht="15.75" thickBot="1" x14ac:dyDescent="0.3">
      <c r="A64" s="36" t="s">
        <v>0</v>
      </c>
      <c r="B64" s="37">
        <v>0</v>
      </c>
      <c r="C64" s="38">
        <v>0</v>
      </c>
    </row>
    <row r="65" spans="1:6" ht="15.75" thickTop="1" x14ac:dyDescent="0.25">
      <c r="A65" s="19"/>
      <c r="B65" s="20"/>
      <c r="C65" s="20"/>
    </row>
    <row r="66" spans="1:6" ht="15.75" x14ac:dyDescent="0.25">
      <c r="A66" s="17"/>
      <c r="B66" s="18"/>
      <c r="C66" s="18"/>
    </row>
    <row r="67" spans="1:6" x14ac:dyDescent="0.25">
      <c r="A67" s="19"/>
      <c r="B67" s="20"/>
      <c r="C67" s="20"/>
    </row>
    <row r="68" spans="1:6" x14ac:dyDescent="0.25">
      <c r="A68" s="4" t="s">
        <v>56</v>
      </c>
      <c r="B68" s="4"/>
      <c r="C68" s="3"/>
      <c r="D68" s="3"/>
      <c r="E68" s="2"/>
    </row>
    <row r="69" spans="1:6" x14ac:dyDescent="0.25">
      <c r="A69" s="4"/>
      <c r="B69" s="4"/>
      <c r="C69" s="3"/>
      <c r="D69" s="3"/>
      <c r="E69" s="2"/>
    </row>
    <row r="70" spans="1:6" x14ac:dyDescent="0.25">
      <c r="A70" s="43" t="s">
        <v>57</v>
      </c>
      <c r="B70" s="43"/>
      <c r="C70" s="43"/>
      <c r="D70" s="44"/>
      <c r="E70" s="44"/>
      <c r="F70" s="43"/>
    </row>
    <row r="71" spans="1:6" x14ac:dyDescent="0.25">
      <c r="A71" s="43" t="s">
        <v>58</v>
      </c>
      <c r="B71" s="43"/>
      <c r="C71" s="43"/>
      <c r="D71" s="45"/>
      <c r="E71" s="45"/>
      <c r="F71" s="43"/>
    </row>
    <row r="72" spans="1:6" x14ac:dyDescent="0.25">
      <c r="A72" s="43"/>
      <c r="B72" s="43"/>
      <c r="C72" s="43"/>
      <c r="D72" s="43"/>
      <c r="E72" s="43"/>
      <c r="F72" s="43"/>
    </row>
  </sheetData>
  <mergeCells count="3">
    <mergeCell ref="A1:C1"/>
    <mergeCell ref="A2:C2"/>
    <mergeCell ref="A3:C3"/>
  </mergeCells>
  <pageMargins left="0.59055118110236227" right="0.39370078740157483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DICIEMBRE</vt:lpstr>
      <vt:lpstr>SEPTIEMBRE</vt:lpstr>
      <vt:lpstr>JUNIO</vt:lpstr>
      <vt:lpstr>MARZO</vt:lpstr>
      <vt:lpstr>DICIEMBRE!Títulos_a_imprimir</vt:lpstr>
      <vt:lpstr>JUNIO!Títulos_a_imprimir</vt:lpstr>
      <vt:lpstr>MARZO!Títulos_a_imprimir</vt:lpstr>
      <vt:lpstr>SEPTIEMBRE!Títulos_a_imprimir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2017-03-28T22:45:04Z</cp:lastPrinted>
  <dcterms:created xsi:type="dcterms:W3CDTF">2016-05-04T19:47:31Z</dcterms:created>
  <dcterms:modified xsi:type="dcterms:W3CDTF">2017-03-28T23:34:09Z</dcterms:modified>
</cp:coreProperties>
</file>