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AUDITORIA 2016\EZ_021_INF_CTA_PBCA_2016-2\COMPONENTE A(ESTADOS FINANCIEROS)\"/>
    </mc:Choice>
  </mc:AlternateContent>
  <bookViews>
    <workbookView xWindow="120" yWindow="30" windowWidth="18915" windowHeight="10545"/>
  </bookViews>
  <sheets>
    <sheet name="DICIEMBRE" sheetId="12" r:id="rId1"/>
    <sheet name="NOVIEMBRE" sheetId="11" r:id="rId2"/>
    <sheet name="OCTUBRE" sheetId="10" r:id="rId3"/>
    <sheet name="SEPTIEMBRE" sheetId="9" r:id="rId4"/>
    <sheet name="agosto" sheetId="8" r:id="rId5"/>
    <sheet name="JULIO" sheetId="7" r:id="rId6"/>
    <sheet name="JUNIO" sheetId="6" r:id="rId7"/>
    <sheet name="MAYO" sheetId="5" r:id="rId8"/>
    <sheet name="ABRIL" sheetId="4" r:id="rId9"/>
    <sheet name="MARZO" sheetId="3" r:id="rId10"/>
    <sheet name="FEBRERO" sheetId="2" r:id="rId11"/>
    <sheet name="ENERO" sheetId="1" r:id="rId12"/>
  </sheets>
  <calcPr calcId="152511"/>
</workbook>
</file>

<file path=xl/calcChain.xml><?xml version="1.0" encoding="utf-8"?>
<calcChain xmlns="http://schemas.openxmlformats.org/spreadsheetml/2006/main">
  <c r="C7" i="12" l="1"/>
  <c r="C6" i="12" s="1"/>
  <c r="D7" i="12"/>
  <c r="E7" i="12"/>
  <c r="E6" i="12" s="1"/>
  <c r="G7" i="12"/>
  <c r="G6" i="12" s="1"/>
  <c r="F8" i="12"/>
  <c r="G8" i="12"/>
  <c r="F9" i="12"/>
  <c r="G9" i="12"/>
  <c r="F10" i="12"/>
  <c r="G10" i="12"/>
  <c r="C11" i="12"/>
  <c r="D11" i="12"/>
  <c r="D6" i="12" s="1"/>
  <c r="E11" i="12"/>
  <c r="F12" i="12"/>
  <c r="F11" i="12" s="1"/>
  <c r="G12" i="12"/>
  <c r="G11" i="12" s="1"/>
  <c r="C13" i="12"/>
  <c r="D13" i="12"/>
  <c r="E13" i="12"/>
  <c r="G13" i="12"/>
  <c r="F14" i="12"/>
  <c r="G14" i="12"/>
  <c r="F15" i="12"/>
  <c r="F13" i="12" s="1"/>
  <c r="G15" i="12"/>
  <c r="D16" i="12"/>
  <c r="D29" i="12" s="1"/>
  <c r="C17" i="12"/>
  <c r="C16" i="12" s="1"/>
  <c r="C29" i="12" s="1"/>
  <c r="D17" i="12"/>
  <c r="E17" i="12"/>
  <c r="E16" i="12" s="1"/>
  <c r="E29" i="12" s="1"/>
  <c r="F18" i="12"/>
  <c r="F17" i="12" s="1"/>
  <c r="F16" i="12" s="1"/>
  <c r="G18" i="12"/>
  <c r="G17" i="12" s="1"/>
  <c r="F19" i="12"/>
  <c r="G19" i="12"/>
  <c r="F20" i="12"/>
  <c r="G20" i="12"/>
  <c r="E21" i="12"/>
  <c r="F22" i="12"/>
  <c r="F21" i="12" s="1"/>
  <c r="G22" i="12"/>
  <c r="G21" i="12" s="1"/>
  <c r="F23" i="12"/>
  <c r="G23" i="12"/>
  <c r="F24" i="12"/>
  <c r="G24" i="12"/>
  <c r="F25" i="12"/>
  <c r="G25" i="12"/>
  <c r="F26" i="12"/>
  <c r="G26" i="12"/>
  <c r="F27" i="12"/>
  <c r="G27" i="12"/>
  <c r="C7" i="11"/>
  <c r="C6" i="11" s="1"/>
  <c r="D7" i="11"/>
  <c r="E7" i="11"/>
  <c r="E6" i="11" s="1"/>
  <c r="G7" i="11"/>
  <c r="F8" i="11"/>
  <c r="G8" i="11"/>
  <c r="F9" i="11"/>
  <c r="G9" i="11"/>
  <c r="F10" i="11"/>
  <c r="G10" i="11"/>
  <c r="C11" i="11"/>
  <c r="D11" i="11"/>
  <c r="D6" i="11" s="1"/>
  <c r="E11" i="11"/>
  <c r="F12" i="11"/>
  <c r="F11" i="11" s="1"/>
  <c r="G12" i="11"/>
  <c r="G11" i="11" s="1"/>
  <c r="C13" i="11"/>
  <c r="D13" i="11"/>
  <c r="E13" i="11"/>
  <c r="G13" i="11"/>
  <c r="F14" i="11"/>
  <c r="G14" i="11"/>
  <c r="F15" i="11"/>
  <c r="F13" i="11" s="1"/>
  <c r="G15" i="11"/>
  <c r="D16" i="11"/>
  <c r="D29" i="11" s="1"/>
  <c r="C17" i="11"/>
  <c r="C16" i="11" s="1"/>
  <c r="C29" i="11" s="1"/>
  <c r="D17" i="11"/>
  <c r="E17" i="11"/>
  <c r="E16" i="11" s="1"/>
  <c r="E29" i="11" s="1"/>
  <c r="F18" i="11"/>
  <c r="F17" i="11" s="1"/>
  <c r="G18" i="11"/>
  <c r="G17" i="11" s="1"/>
  <c r="G16" i="11" s="1"/>
  <c r="F19" i="11"/>
  <c r="G19" i="11"/>
  <c r="F20" i="11"/>
  <c r="G20" i="11"/>
  <c r="E21" i="11"/>
  <c r="F22" i="11"/>
  <c r="F21" i="11" s="1"/>
  <c r="G22" i="11"/>
  <c r="G21" i="11" s="1"/>
  <c r="F23" i="11"/>
  <c r="G23" i="11"/>
  <c r="F24" i="11"/>
  <c r="G24" i="11"/>
  <c r="F25" i="11"/>
  <c r="G25" i="11"/>
  <c r="F26" i="11"/>
  <c r="G26" i="11"/>
  <c r="F27" i="11"/>
  <c r="G27" i="11"/>
  <c r="C7" i="10"/>
  <c r="C6" i="10" s="1"/>
  <c r="D7" i="10"/>
  <c r="D6" i="10" s="1"/>
  <c r="E7" i="10"/>
  <c r="E6" i="10" s="1"/>
  <c r="F7" i="10"/>
  <c r="G7" i="10"/>
  <c r="F8" i="10"/>
  <c r="G8" i="10"/>
  <c r="F9" i="10"/>
  <c r="G9" i="10"/>
  <c r="F10" i="10"/>
  <c r="G10" i="10"/>
  <c r="C11" i="10"/>
  <c r="D11" i="10"/>
  <c r="E11" i="10"/>
  <c r="F12" i="10"/>
  <c r="F11" i="10" s="1"/>
  <c r="G12" i="10"/>
  <c r="G11" i="10" s="1"/>
  <c r="C13" i="10"/>
  <c r="D13" i="10"/>
  <c r="G13" i="10" s="1"/>
  <c r="E13" i="10"/>
  <c r="F14" i="10"/>
  <c r="G14" i="10"/>
  <c r="F15" i="10"/>
  <c r="F13" i="10" s="1"/>
  <c r="G15" i="10"/>
  <c r="C17" i="10"/>
  <c r="C16" i="10" s="1"/>
  <c r="C29" i="10" s="1"/>
  <c r="D17" i="10"/>
  <c r="D16" i="10" s="1"/>
  <c r="D29" i="10" s="1"/>
  <c r="E17" i="10"/>
  <c r="E16" i="10" s="1"/>
  <c r="E29" i="10" s="1"/>
  <c r="F18" i="10"/>
  <c r="F17" i="10" s="1"/>
  <c r="G18" i="10"/>
  <c r="G17" i="10" s="1"/>
  <c r="F19" i="10"/>
  <c r="G19" i="10"/>
  <c r="F20" i="10"/>
  <c r="G20" i="10"/>
  <c r="E21" i="10"/>
  <c r="F22" i="10"/>
  <c r="F21" i="10" s="1"/>
  <c r="G22" i="10"/>
  <c r="G21" i="10" s="1"/>
  <c r="F23" i="10"/>
  <c r="G23" i="10"/>
  <c r="F24" i="10"/>
  <c r="G24" i="10"/>
  <c r="F25" i="10"/>
  <c r="G25" i="10"/>
  <c r="F26" i="10"/>
  <c r="G26" i="10"/>
  <c r="F27" i="10"/>
  <c r="G27" i="10"/>
  <c r="G16" i="12" l="1"/>
  <c r="G29" i="12" s="1"/>
  <c r="F7" i="12"/>
  <c r="F6" i="12" s="1"/>
  <c r="F29" i="12" s="1"/>
  <c r="F16" i="11"/>
  <c r="G6" i="11"/>
  <c r="G29" i="11" s="1"/>
  <c r="F7" i="11"/>
  <c r="F6" i="11" s="1"/>
  <c r="G16" i="10"/>
  <c r="F6" i="10"/>
  <c r="F16" i="10"/>
  <c r="F29" i="10" s="1"/>
  <c r="G6" i="10"/>
  <c r="C7" i="9"/>
  <c r="D7" i="9"/>
  <c r="E7" i="9"/>
  <c r="F29" i="11" l="1"/>
  <c r="G29" i="10"/>
  <c r="G27" i="9"/>
  <c r="F27" i="9"/>
  <c r="G26" i="9"/>
  <c r="F26" i="9"/>
  <c r="G25" i="9"/>
  <c r="F25" i="9"/>
  <c r="G24" i="9"/>
  <c r="F24" i="9"/>
  <c r="G23" i="9"/>
  <c r="F23" i="9"/>
  <c r="G22" i="9"/>
  <c r="F22" i="9"/>
  <c r="G21" i="9"/>
  <c r="F21" i="9"/>
  <c r="F16" i="9" s="1"/>
  <c r="E21" i="9"/>
  <c r="G20" i="9"/>
  <c r="F20" i="9"/>
  <c r="G19" i="9"/>
  <c r="F19" i="9"/>
  <c r="G18" i="9"/>
  <c r="F18" i="9"/>
  <c r="G17" i="9"/>
  <c r="G16" i="9" s="1"/>
  <c r="F17" i="9"/>
  <c r="E17" i="9"/>
  <c r="E16" i="9" s="1"/>
  <c r="D17" i="9"/>
  <c r="C17" i="9"/>
  <c r="C16" i="9" s="1"/>
  <c r="D16" i="9"/>
  <c r="G15" i="9"/>
  <c r="F15" i="9"/>
  <c r="F13" i="9" s="1"/>
  <c r="G14" i="9"/>
  <c r="F14" i="9"/>
  <c r="E13" i="9"/>
  <c r="D13" i="9"/>
  <c r="C13" i="9"/>
  <c r="G12" i="9"/>
  <c r="F12" i="9"/>
  <c r="G11" i="9"/>
  <c r="F11" i="9"/>
  <c r="E11" i="9"/>
  <c r="D11" i="9"/>
  <c r="D6" i="9" s="1"/>
  <c r="C11" i="9"/>
  <c r="G10" i="9"/>
  <c r="F10" i="9"/>
  <c r="G9" i="9"/>
  <c r="F9" i="9"/>
  <c r="G8" i="9"/>
  <c r="F8" i="9"/>
  <c r="E6" i="9"/>
  <c r="F7" i="9"/>
  <c r="G27" i="8"/>
  <c r="F27" i="8"/>
  <c r="G26" i="8"/>
  <c r="F26" i="8"/>
  <c r="G25" i="8"/>
  <c r="F25" i="8"/>
  <c r="G24" i="8"/>
  <c r="F24" i="8"/>
  <c r="G23" i="8"/>
  <c r="F23" i="8"/>
  <c r="G22" i="8"/>
  <c r="F22" i="8"/>
  <c r="G21" i="8"/>
  <c r="F21" i="8"/>
  <c r="E21" i="8"/>
  <c r="G20" i="8"/>
  <c r="F20" i="8"/>
  <c r="G19" i="8"/>
  <c r="F19" i="8"/>
  <c r="G18" i="8"/>
  <c r="F18" i="8"/>
  <c r="G17" i="8"/>
  <c r="F17" i="8"/>
  <c r="F16" i="8" s="1"/>
  <c r="E17" i="8"/>
  <c r="D17" i="8"/>
  <c r="D16" i="8" s="1"/>
  <c r="C17" i="8"/>
  <c r="G16" i="8"/>
  <c r="E16" i="8"/>
  <c r="C16" i="8"/>
  <c r="G15" i="8"/>
  <c r="F15" i="8"/>
  <c r="G14" i="8"/>
  <c r="F14" i="8"/>
  <c r="E13" i="8"/>
  <c r="D13" i="8"/>
  <c r="G13" i="8" s="1"/>
  <c r="C13" i="8"/>
  <c r="G12" i="8"/>
  <c r="F12" i="8"/>
  <c r="G11" i="8"/>
  <c r="F11" i="8"/>
  <c r="E11" i="8"/>
  <c r="D11" i="8"/>
  <c r="C11" i="8"/>
  <c r="G10" i="8"/>
  <c r="F10" i="8"/>
  <c r="G9" i="8"/>
  <c r="F9" i="8"/>
  <c r="G8" i="8"/>
  <c r="F8" i="8"/>
  <c r="E7" i="8"/>
  <c r="D7" i="8"/>
  <c r="C7" i="8"/>
  <c r="C7" i="7"/>
  <c r="D7" i="7"/>
  <c r="E7" i="7"/>
  <c r="F7" i="7" s="1"/>
  <c r="G27" i="7"/>
  <c r="F27" i="7"/>
  <c r="G26" i="7"/>
  <c r="F26" i="7"/>
  <c r="G25" i="7"/>
  <c r="F25" i="7"/>
  <c r="G24" i="7"/>
  <c r="F24" i="7"/>
  <c r="G23" i="7"/>
  <c r="F23" i="7"/>
  <c r="G22" i="7"/>
  <c r="F22" i="7"/>
  <c r="G21" i="7"/>
  <c r="F21" i="7"/>
  <c r="F16" i="7" s="1"/>
  <c r="E21" i="7"/>
  <c r="G20" i="7"/>
  <c r="F20" i="7"/>
  <c r="G19" i="7"/>
  <c r="F19" i="7"/>
  <c r="G18" i="7"/>
  <c r="F18" i="7"/>
  <c r="G17" i="7"/>
  <c r="G16" i="7" s="1"/>
  <c r="F17" i="7"/>
  <c r="E17" i="7"/>
  <c r="E16" i="7" s="1"/>
  <c r="D17" i="7"/>
  <c r="C17" i="7"/>
  <c r="C16" i="7" s="1"/>
  <c r="D16" i="7"/>
  <c r="G15" i="7"/>
  <c r="F15" i="7"/>
  <c r="G14" i="7"/>
  <c r="F14" i="7"/>
  <c r="F13" i="7"/>
  <c r="E13" i="7"/>
  <c r="D13" i="7"/>
  <c r="C13" i="7"/>
  <c r="G12" i="7"/>
  <c r="F12" i="7"/>
  <c r="G11" i="7"/>
  <c r="F11" i="7"/>
  <c r="E11" i="7"/>
  <c r="D11" i="7"/>
  <c r="C11" i="7"/>
  <c r="G10" i="7"/>
  <c r="F10" i="7"/>
  <c r="G9" i="7"/>
  <c r="F9" i="7"/>
  <c r="G8" i="7"/>
  <c r="F8" i="7"/>
  <c r="E6" i="7" l="1"/>
  <c r="E29" i="7" s="1"/>
  <c r="D6" i="7"/>
  <c r="G13" i="7"/>
  <c r="C6" i="8"/>
  <c r="E6" i="8"/>
  <c r="G13" i="9"/>
  <c r="D29" i="9"/>
  <c r="F6" i="9"/>
  <c r="E29" i="9"/>
  <c r="F29" i="9"/>
  <c r="G7" i="9"/>
  <c r="C6" i="9"/>
  <c r="C29" i="9" s="1"/>
  <c r="F13" i="8"/>
  <c r="D6" i="8"/>
  <c r="E29" i="8"/>
  <c r="G7" i="8"/>
  <c r="G6" i="8" s="1"/>
  <c r="G29" i="8" s="1"/>
  <c r="D29" i="8"/>
  <c r="C29" i="8"/>
  <c r="F7" i="8"/>
  <c r="F6" i="8" s="1"/>
  <c r="F29" i="8" s="1"/>
  <c r="F6" i="7"/>
  <c r="F29" i="7" s="1"/>
  <c r="D29" i="7"/>
  <c r="G7" i="7"/>
  <c r="G6" i="7" s="1"/>
  <c r="G29" i="7" s="1"/>
  <c r="C6" i="7"/>
  <c r="C29" i="7" s="1"/>
  <c r="C7" i="6"/>
  <c r="D7" i="6"/>
  <c r="E7" i="6"/>
  <c r="F7" i="6" s="1"/>
  <c r="G27" i="6"/>
  <c r="F27" i="6"/>
  <c r="G26" i="6"/>
  <c r="F26" i="6"/>
  <c r="G25" i="6"/>
  <c r="F25" i="6"/>
  <c r="G24" i="6"/>
  <c r="F24" i="6"/>
  <c r="G23" i="6"/>
  <c r="F23" i="6"/>
  <c r="G22" i="6"/>
  <c r="F22" i="6"/>
  <c r="G21" i="6"/>
  <c r="F21" i="6"/>
  <c r="F16" i="6" s="1"/>
  <c r="E21" i="6"/>
  <c r="G20" i="6"/>
  <c r="F20" i="6"/>
  <c r="G19" i="6"/>
  <c r="F19" i="6"/>
  <c r="G18" i="6"/>
  <c r="F18" i="6"/>
  <c r="G17" i="6"/>
  <c r="G16" i="6" s="1"/>
  <c r="F17" i="6"/>
  <c r="E17" i="6"/>
  <c r="E16" i="6" s="1"/>
  <c r="D17" i="6"/>
  <c r="C17" i="6"/>
  <c r="C16" i="6" s="1"/>
  <c r="D16" i="6"/>
  <c r="G15" i="6"/>
  <c r="F15" i="6"/>
  <c r="F13" i="6" s="1"/>
  <c r="G14" i="6"/>
  <c r="F14" i="6"/>
  <c r="E13" i="6"/>
  <c r="G13" i="6" s="1"/>
  <c r="D13" i="6"/>
  <c r="C13" i="6"/>
  <c r="G12" i="6"/>
  <c r="F12" i="6"/>
  <c r="G11" i="6"/>
  <c r="F11" i="6"/>
  <c r="E11" i="6"/>
  <c r="D11" i="6"/>
  <c r="D6" i="6" s="1"/>
  <c r="C11" i="6"/>
  <c r="G10" i="6"/>
  <c r="F10" i="6"/>
  <c r="G9" i="6"/>
  <c r="F9" i="6"/>
  <c r="G8" i="6"/>
  <c r="F8" i="6"/>
  <c r="E6" i="6"/>
  <c r="G6" i="9" l="1"/>
  <c r="G29" i="9" s="1"/>
  <c r="F6" i="6"/>
  <c r="F29" i="6" s="1"/>
  <c r="D29" i="6"/>
  <c r="E29" i="6"/>
  <c r="G7" i="6"/>
  <c r="G6" i="6" s="1"/>
  <c r="G29" i="6" s="1"/>
  <c r="C6" i="6"/>
  <c r="C29" i="6" s="1"/>
  <c r="F12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E21" i="5"/>
  <c r="G20" i="5"/>
  <c r="F20" i="5"/>
  <c r="G19" i="5"/>
  <c r="F19" i="5"/>
  <c r="G18" i="5"/>
  <c r="F18" i="5"/>
  <c r="G17" i="5"/>
  <c r="G16" i="5" s="1"/>
  <c r="F17" i="5"/>
  <c r="E17" i="5"/>
  <c r="D17" i="5"/>
  <c r="D16" i="5" s="1"/>
  <c r="C17" i="5"/>
  <c r="C16" i="5" s="1"/>
  <c r="E16" i="5"/>
  <c r="G15" i="5"/>
  <c r="F15" i="5"/>
  <c r="G14" i="5"/>
  <c r="F14" i="5"/>
  <c r="F13" i="5"/>
  <c r="E13" i="5"/>
  <c r="D13" i="5"/>
  <c r="G13" i="5" s="1"/>
  <c r="C13" i="5"/>
  <c r="G12" i="5"/>
  <c r="G11" i="5" s="1"/>
  <c r="F11" i="5"/>
  <c r="E11" i="5"/>
  <c r="D11" i="5"/>
  <c r="C11" i="5"/>
  <c r="G10" i="5"/>
  <c r="F10" i="5"/>
  <c r="G9" i="5"/>
  <c r="F9" i="5"/>
  <c r="G8" i="5"/>
  <c r="F8" i="5"/>
  <c r="E7" i="5"/>
  <c r="E6" i="5" s="1"/>
  <c r="D7" i="5"/>
  <c r="C7" i="5"/>
  <c r="C6" i="5"/>
  <c r="G27" i="4"/>
  <c r="F27" i="4"/>
  <c r="G26" i="4"/>
  <c r="F26" i="4"/>
  <c r="G25" i="4"/>
  <c r="F25" i="4"/>
  <c r="G24" i="4"/>
  <c r="F24" i="4"/>
  <c r="G23" i="4"/>
  <c r="F23" i="4"/>
  <c r="G22" i="4"/>
  <c r="F22" i="4"/>
  <c r="G21" i="4"/>
  <c r="F21" i="4"/>
  <c r="E21" i="4"/>
  <c r="G20" i="4"/>
  <c r="F20" i="4"/>
  <c r="G19" i="4"/>
  <c r="F19" i="4"/>
  <c r="G18" i="4"/>
  <c r="F18" i="4"/>
  <c r="G17" i="4"/>
  <c r="G16" i="4" s="1"/>
  <c r="F17" i="4"/>
  <c r="E17" i="4"/>
  <c r="D17" i="4"/>
  <c r="D16" i="4" s="1"/>
  <c r="C17" i="4"/>
  <c r="C16" i="4" s="1"/>
  <c r="E16" i="4"/>
  <c r="G15" i="4"/>
  <c r="F15" i="4"/>
  <c r="G14" i="4"/>
  <c r="F14" i="4"/>
  <c r="F13" i="4"/>
  <c r="E13" i="4"/>
  <c r="D13" i="4"/>
  <c r="G13" i="4" s="1"/>
  <c r="C13" i="4"/>
  <c r="G12" i="4"/>
  <c r="F12" i="4"/>
  <c r="G11" i="4"/>
  <c r="F11" i="4"/>
  <c r="E11" i="4"/>
  <c r="D11" i="4"/>
  <c r="C11" i="4"/>
  <c r="G10" i="4"/>
  <c r="F10" i="4"/>
  <c r="G9" i="4"/>
  <c r="F9" i="4"/>
  <c r="G8" i="4"/>
  <c r="F8" i="4"/>
  <c r="E7" i="4"/>
  <c r="D7" i="4"/>
  <c r="G7" i="4" s="1"/>
  <c r="G6" i="4" s="1"/>
  <c r="C7" i="4"/>
  <c r="E6" i="4"/>
  <c r="C6" i="4" l="1"/>
  <c r="F16" i="4"/>
  <c r="G7" i="5"/>
  <c r="G6" i="5" s="1"/>
  <c r="F16" i="5"/>
  <c r="E29" i="5"/>
  <c r="C29" i="5"/>
  <c r="G29" i="5"/>
  <c r="F7" i="5"/>
  <c r="F6" i="5" s="1"/>
  <c r="F29" i="5" s="1"/>
  <c r="D6" i="5"/>
  <c r="D29" i="5" s="1"/>
  <c r="E29" i="4"/>
  <c r="C29" i="4"/>
  <c r="G29" i="4"/>
  <c r="F7" i="4"/>
  <c r="F6" i="4" s="1"/>
  <c r="F29" i="4" s="1"/>
  <c r="D6" i="4"/>
  <c r="D29" i="4" s="1"/>
  <c r="G27" i="3"/>
  <c r="F27" i="3"/>
  <c r="G26" i="3"/>
  <c r="F26" i="3"/>
  <c r="G25" i="3"/>
  <c r="F25" i="3"/>
  <c r="G24" i="3"/>
  <c r="F24" i="3"/>
  <c r="G23" i="3"/>
  <c r="F23" i="3"/>
  <c r="G22" i="3"/>
  <c r="F22" i="3"/>
  <c r="G21" i="3"/>
  <c r="E21" i="3"/>
  <c r="G20" i="3"/>
  <c r="F20" i="3"/>
  <c r="G19" i="3"/>
  <c r="F19" i="3"/>
  <c r="G18" i="3"/>
  <c r="F18" i="3"/>
  <c r="G17" i="3"/>
  <c r="G16" i="3" s="1"/>
  <c r="F17" i="3"/>
  <c r="E17" i="3"/>
  <c r="D17" i="3"/>
  <c r="C17" i="3"/>
  <c r="C16" i="3" s="1"/>
  <c r="D16" i="3"/>
  <c r="G15" i="3"/>
  <c r="F15" i="3"/>
  <c r="G14" i="3"/>
  <c r="F14" i="3"/>
  <c r="E13" i="3"/>
  <c r="G13" i="3" s="1"/>
  <c r="D13" i="3"/>
  <c r="C13" i="3"/>
  <c r="G12" i="3"/>
  <c r="F12" i="3"/>
  <c r="G11" i="3"/>
  <c r="F11" i="3"/>
  <c r="E11" i="3"/>
  <c r="D11" i="3"/>
  <c r="D6" i="3" s="1"/>
  <c r="C11" i="3"/>
  <c r="G10" i="3"/>
  <c r="F10" i="3"/>
  <c r="G9" i="3"/>
  <c r="F9" i="3"/>
  <c r="G8" i="3"/>
  <c r="F8" i="3"/>
  <c r="E7" i="3"/>
  <c r="E6" i="3" s="1"/>
  <c r="D7" i="3"/>
  <c r="C7" i="3"/>
  <c r="F7" i="3" s="1"/>
  <c r="F13" i="3" l="1"/>
  <c r="F6" i="3"/>
  <c r="F29" i="3" s="1"/>
  <c r="F21" i="3"/>
  <c r="F16" i="3" s="1"/>
  <c r="E16" i="3"/>
  <c r="D29" i="3"/>
  <c r="E29" i="3"/>
  <c r="G7" i="3"/>
  <c r="G6" i="3" s="1"/>
  <c r="G29" i="3" s="1"/>
  <c r="C6" i="3"/>
  <c r="C29" i="3" s="1"/>
  <c r="G27" i="2" l="1"/>
  <c r="F27" i="2"/>
  <c r="G26" i="2"/>
  <c r="F26" i="2"/>
  <c r="G25" i="2"/>
  <c r="F25" i="2"/>
  <c r="G24" i="2"/>
  <c r="F24" i="2"/>
  <c r="G23" i="2"/>
  <c r="F23" i="2"/>
  <c r="G22" i="2"/>
  <c r="F22" i="2"/>
  <c r="G21" i="2"/>
  <c r="F21" i="2"/>
  <c r="E21" i="2"/>
  <c r="G20" i="2"/>
  <c r="F20" i="2"/>
  <c r="G19" i="2"/>
  <c r="F19" i="2"/>
  <c r="G18" i="2"/>
  <c r="F18" i="2"/>
  <c r="G17" i="2"/>
  <c r="F17" i="2"/>
  <c r="E17" i="2"/>
  <c r="D17" i="2"/>
  <c r="D16" i="2" s="1"/>
  <c r="C17" i="2"/>
  <c r="C16" i="2" s="1"/>
  <c r="F16" i="2"/>
  <c r="G15" i="2"/>
  <c r="F15" i="2"/>
  <c r="G14" i="2"/>
  <c r="F14" i="2"/>
  <c r="E13" i="2"/>
  <c r="D13" i="2"/>
  <c r="C13" i="2"/>
  <c r="G12" i="2"/>
  <c r="F12" i="2"/>
  <c r="G11" i="2"/>
  <c r="F11" i="2"/>
  <c r="E11" i="2"/>
  <c r="D11" i="2"/>
  <c r="C11" i="2"/>
  <c r="G10" i="2"/>
  <c r="F10" i="2"/>
  <c r="G9" i="2"/>
  <c r="F9" i="2"/>
  <c r="G8" i="2"/>
  <c r="F8" i="2"/>
  <c r="E7" i="2"/>
  <c r="D7" i="2"/>
  <c r="C7" i="2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E21" i="1"/>
  <c r="G20" i="1"/>
  <c r="F20" i="1"/>
  <c r="G19" i="1"/>
  <c r="F19" i="1"/>
  <c r="G18" i="1"/>
  <c r="F18" i="1"/>
  <c r="G17" i="1"/>
  <c r="F17" i="1"/>
  <c r="E17" i="1"/>
  <c r="D17" i="1"/>
  <c r="D16" i="1" s="1"/>
  <c r="C17" i="1"/>
  <c r="C16" i="1" s="1"/>
  <c r="F16" i="1"/>
  <c r="G15" i="1"/>
  <c r="F15" i="1"/>
  <c r="G14" i="1"/>
  <c r="F14" i="1"/>
  <c r="F13" i="1" s="1"/>
  <c r="E13" i="1"/>
  <c r="D13" i="1"/>
  <c r="C13" i="1"/>
  <c r="G12" i="1"/>
  <c r="F12" i="1"/>
  <c r="F11" i="1" s="1"/>
  <c r="G11" i="1"/>
  <c r="E11" i="1"/>
  <c r="D11" i="1"/>
  <c r="C11" i="1"/>
  <c r="G10" i="1"/>
  <c r="F10" i="1"/>
  <c r="G9" i="1"/>
  <c r="F9" i="1"/>
  <c r="G8" i="1"/>
  <c r="F8" i="1"/>
  <c r="E7" i="1"/>
  <c r="D7" i="1"/>
  <c r="C7" i="1"/>
  <c r="G13" i="1" l="1"/>
  <c r="D6" i="2"/>
  <c r="G13" i="2"/>
  <c r="F7" i="1"/>
  <c r="F6" i="1" s="1"/>
  <c r="F29" i="1" s="1"/>
  <c r="E6" i="1"/>
  <c r="D6" i="1"/>
  <c r="E16" i="1"/>
  <c r="G16" i="1"/>
  <c r="E16" i="2"/>
  <c r="G16" i="2"/>
  <c r="F13" i="2"/>
  <c r="E6" i="2"/>
  <c r="F7" i="2"/>
  <c r="F6" i="2" s="1"/>
  <c r="D29" i="2"/>
  <c r="F29" i="2"/>
  <c r="E29" i="2"/>
  <c r="G7" i="2"/>
  <c r="G6" i="2" s="1"/>
  <c r="C6" i="2"/>
  <c r="C29" i="2" s="1"/>
  <c r="D29" i="1"/>
  <c r="E29" i="1"/>
  <c r="G7" i="1"/>
  <c r="G6" i="1" s="1"/>
  <c r="C6" i="1"/>
  <c r="C29" i="1" s="1"/>
  <c r="G29" i="1" l="1"/>
  <c r="G29" i="2"/>
</calcChain>
</file>

<file path=xl/sharedStrings.xml><?xml version="1.0" encoding="utf-8"?>
<sst xmlns="http://schemas.openxmlformats.org/spreadsheetml/2006/main" count="432" uniqueCount="48">
  <si>
    <t>ESTADO ANALITICO DEL ACTIVO</t>
  </si>
  <si>
    <t>MUNICIPIO DE EMILIANO ZAPATA, HGO.</t>
  </si>
  <si>
    <t>CONCEPTO</t>
  </si>
  <si>
    <t>SALDO INICIAL</t>
  </si>
  <si>
    <t>CARGOS</t>
  </si>
  <si>
    <t>ABONOS</t>
  </si>
  <si>
    <t>SALDO FINAL</t>
  </si>
  <si>
    <t>FLUJO</t>
  </si>
  <si>
    <t>ACTIVO</t>
  </si>
  <si>
    <t>ACTIVO CIRCULANTE</t>
  </si>
  <si>
    <t>EFECTIVO/EQUIVALENTE DE EFECTIVO</t>
  </si>
  <si>
    <t>BANCOS</t>
  </si>
  <si>
    <t>FONDO FIJO</t>
  </si>
  <si>
    <t>CAJA</t>
  </si>
  <si>
    <t>EFECTIVO O EQUIVALENTES DE EFECTIVO A RECIBIR</t>
  </si>
  <si>
    <t>DEUDORES DIVERSOS</t>
  </si>
  <si>
    <t>BIENES O SERVICIOS A RECIBIR</t>
  </si>
  <si>
    <t>ANTICIPO A PROVEEDORES</t>
  </si>
  <si>
    <t>PARTICIPACIONES  Y FONDOS DE EJERCICIOS ANTERIORES</t>
  </si>
  <si>
    <t>ACTIVO NO CIRCULANTE</t>
  </si>
  <si>
    <t>BIENES INMUEBLES</t>
  </si>
  <si>
    <t>EDIFICIOS</t>
  </si>
  <si>
    <t>TERRENOS</t>
  </si>
  <si>
    <t>MONUMENTOS HISTORICOS</t>
  </si>
  <si>
    <t>BIENES MUEBLES</t>
  </si>
  <si>
    <t>EQUIPO DE TRANSPORTE</t>
  </si>
  <si>
    <t>MAQUINARIA</t>
  </si>
  <si>
    <t>MOBILIARIO Y EQUIPO DE OFICINA</t>
  </si>
  <si>
    <t>EQUIPO DE COMPUTO</t>
  </si>
  <si>
    <t>DEP,DET Y AMORTIZACION DE BIENES</t>
  </si>
  <si>
    <t>DEP. ACUMULADA MUEBLES</t>
  </si>
  <si>
    <t>TOTAL ACTIVO</t>
  </si>
  <si>
    <t xml:space="preserve">                       ELABORO:                                                                                                                      REVISO:                                                                                           Vo. Bo.</t>
  </si>
  <si>
    <t xml:space="preserve">        LIC. AARON CORTEZ AVILES                                                                          C.ALEJANDRO GONZALEZ MENDEZ                                                          C. MARISOL GARCIA RAMIREZ</t>
  </si>
  <si>
    <t xml:space="preserve">              TESORERO MUNICIPAL                                                                                       PRESIDENTE MUNICIPAL                                                                       SINDICO PROCURADOR</t>
  </si>
  <si>
    <t>AL 31 DE ENERO DE 2016</t>
  </si>
  <si>
    <t>AL 29 DE FEBRERO DE 2016</t>
  </si>
  <si>
    <t>AL 31 DE MARZO DE 2016</t>
  </si>
  <si>
    <t>AL 30 DE ABRIL DE 2016</t>
  </si>
  <si>
    <t>AL 30 DE MAYO DE 2016</t>
  </si>
  <si>
    <t>AL 30 DE JUNIO DE 2016</t>
  </si>
  <si>
    <t>AL 30 DE JULIO DE 2016</t>
  </si>
  <si>
    <t>AL 30 DE AGOSTO DE 2016</t>
  </si>
  <si>
    <t>AL 04 DE SEPTIEMBRE DE 2016</t>
  </si>
  <si>
    <t>L.A.P. MAURICIO W. MENDOZA SALAZAR                                                                C. ANTONIO ESPINOZA ESPINOZA                                                          C. ANAHI ORTIZ AVELAR</t>
  </si>
  <si>
    <t>AL 30 DE  DE OCTUBRE DE 2016</t>
  </si>
  <si>
    <t>AL 30 DE  DE NOVIEMBRE DE 2016</t>
  </si>
  <si>
    <t>AL 30 DE 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</si>
</sst>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ndalus"/>
      <family val="1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name val="Agency FB"/>
      <family val="2"/>
    </font>
    <font>
      <sz val="10"/>
      <name val="Agency FB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2" borderId="1" xfId="0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0" fillId="2" borderId="4" xfId="0" applyFill="1" applyBorder="1"/>
    <xf numFmtId="0" fontId="2" fillId="3" borderId="0" xfId="0" applyFont="1" applyFill="1" applyBorder="1" applyAlignment="1">
      <alignment vertical="center" wrapText="1"/>
    </xf>
    <xf numFmtId="164" fontId="0" fillId="3" borderId="0" xfId="0" applyNumberFormat="1" applyFont="1" applyFill="1" applyBorder="1" applyAlignment="1">
      <alignment vertical="center"/>
    </xf>
    <xf numFmtId="164" fontId="0" fillId="3" borderId="5" xfId="0" applyNumberFormat="1" applyFont="1" applyFill="1" applyBorder="1"/>
    <xf numFmtId="0" fontId="2" fillId="2" borderId="0" xfId="0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164" fontId="4" fillId="0" borderId="0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0" fillId="2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0" xfId="0" applyBorder="1" applyAlignment="1">
      <alignment vertical="center" wrapText="1"/>
    </xf>
    <xf numFmtId="164" fontId="0" fillId="0" borderId="0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2" borderId="6" xfId="0" applyFill="1" applyBorder="1"/>
    <xf numFmtId="0" fontId="2" fillId="3" borderId="7" xfId="0" applyFont="1" applyFill="1" applyBorder="1" applyAlignment="1">
      <alignment vertical="center" wrapText="1"/>
    </xf>
    <xf numFmtId="164" fontId="5" fillId="3" borderId="7" xfId="0" applyNumberFormat="1" applyFont="1" applyFill="1" applyBorder="1" applyAlignment="1">
      <alignment vertical="center"/>
    </xf>
    <xf numFmtId="164" fontId="5" fillId="3" borderId="8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Border="1"/>
    <xf numFmtId="0" fontId="6" fillId="0" borderId="0" xfId="0" applyFont="1" applyBorder="1" applyAlignment="1"/>
    <xf numFmtId="4" fontId="6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/>
    <xf numFmtId="4" fontId="6" fillId="0" borderId="0" xfId="0" applyNumberFormat="1" applyFont="1" applyBorder="1"/>
    <xf numFmtId="0" fontId="4" fillId="0" borderId="0" xfId="0" applyFont="1" applyBorder="1"/>
    <xf numFmtId="0" fontId="7" fillId="0" borderId="0" xfId="0" applyFont="1" applyBorder="1" applyAlignment="1">
      <alignment horizontal="center"/>
    </xf>
    <xf numFmtId="4" fontId="7" fillId="0" borderId="0" xfId="0" applyNumberFormat="1" applyFont="1" applyBorder="1"/>
    <xf numFmtId="43" fontId="7" fillId="0" borderId="0" xfId="1" applyNumberFormat="1" applyFont="1" applyAlignment="1">
      <alignment horizontal="center"/>
    </xf>
    <xf numFmtId="43" fontId="7" fillId="0" borderId="0" xfId="1" applyNumberFormat="1" applyFont="1"/>
    <xf numFmtId="0" fontId="7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/>
    <xf numFmtId="4" fontId="6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://www.bing.com/images/search?q=LOGO+DE+HIDALGO&amp;view=detail&amp;id=9B1AD820F4EDD4BCD714FED9C8A0DD6900260439&amp;first=0" TargetMode="External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://www.bing.com/images/search?q=LOGO+DE+HIDALGO&amp;view=detail&amp;id=9B1AD820F4EDD4BCD714FED9C8A0DD6900260439&amp;first=0" TargetMode="External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://www.bing.com/images/search?q=LOGO+DE+HIDALGO&amp;view=detail&amp;id=9B1AD820F4EDD4BCD714FED9C8A0DD6900260439&amp;first=0" TargetMode="External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://www.bing.com/images/search?q=LOGO+DE+HIDALGO&amp;view=detail&amp;id=9B1AD820F4EDD4BCD714FED9C8A0DD6900260439&amp;first=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://www.bing.com/images/search?q=LOGO+DE+HIDALGO&amp;view=detail&amp;id=9B1AD820F4EDD4BCD714FED9C8A0DD6900260439&amp;first=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://www.bing.com/images/search?q=LOGO+DE+HIDALGO&amp;view=detail&amp;id=9B1AD820F4EDD4BCD714FED9C8A0DD6900260439&amp;first=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://www.bing.com/images/search?q=LOGO+DE+HIDALGO&amp;view=detail&amp;id=9B1AD820F4EDD4BCD714FED9C8A0DD6900260439&amp;first=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://www.bing.com/images/search?q=LOGO+DE+HIDALGO&amp;view=detail&amp;id=9B1AD820F4EDD4BCD714FED9C8A0DD6900260439&amp;first=0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://www.bing.com/images/search?q=LOGO+DE+HIDALGO&amp;view=detail&amp;id=9B1AD820F4EDD4BCD714FED9C8A0DD6900260439&amp;first=0" TargetMode="Externa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://www.bing.com/images/search?q=LOGO+DE+HIDALGO&amp;view=detail&amp;id=9B1AD820F4EDD4BCD714FED9C8A0DD6900260439&amp;first=0" TargetMode="Externa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://www.bing.com/images/search?q=LOGO+DE+HIDALGO&amp;view=detail&amp;id=9B1AD820F4EDD4BCD714FED9C8A0DD6900260439&amp;first=0" TargetMode="External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://www.bing.com/images/search?q=LOGO+DE+HIDALGO&amp;view=detail&amp;id=9B1AD820F4EDD4BCD714FED9C8A0DD6900260439&amp;first=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76250" cy="466725"/>
    <xdr:pic>
      <xdr:nvPicPr>
        <xdr:cNvPr id="2" name="1 Imagen" descr="escudozaptafot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12000" contrast="6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62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447675</xdr:colOff>
      <xdr:row>0</xdr:row>
      <xdr:rowOff>0</xdr:rowOff>
    </xdr:from>
    <xdr:ext cx="590550" cy="476250"/>
    <xdr:pic>
      <xdr:nvPicPr>
        <xdr:cNvPr id="3" name="Picture 1" descr="http://ts4.mm.bing.net/images/thumbnail.aspx?q=1295006437959&amp;id=dd32890471695ce891cc5f0b734f29e6&amp;url=http%3a%2f%2fwww.brandsoftheworld.com%2fsites%2fdefault%2ffiles%2fstyles%2flogo-thumbnail%2fpublic%2f042011%2fhidalgbo.png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5905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</xdr:row>
      <xdr:rowOff>171450</xdr:rowOff>
    </xdr:from>
    <xdr:ext cx="7943850" cy="428625"/>
    <xdr:sp macro="" textlink="">
      <xdr:nvSpPr>
        <xdr:cNvPr id="4" name="CuadroTexto 1"/>
        <xdr:cNvSpPr txBox="1"/>
      </xdr:nvSpPr>
      <xdr:spPr>
        <a:xfrm>
          <a:off x="0" y="6648450"/>
          <a:ext cx="7943850" cy="428625"/>
        </a:xfrm>
        <a:prstGeom prst="rect">
          <a:avLst/>
        </a:prstGeom>
        <a:noFill/>
        <a:ln w="444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"</a:t>
          </a:r>
          <a:r>
            <a:rPr lang="es-MX" sz="600" b="1">
              <a:latin typeface="Arial" panose="020B0604020202020204" pitchFamily="34" charset="0"/>
              <a:cs typeface="Arial" panose="020B0604020202020204" pitchFamily="34" charset="0"/>
            </a:rPr>
            <a:t>BAJO PROTESTA</a:t>
          </a:r>
          <a:r>
            <a:rPr lang="es-MX" sz="6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8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476250</xdr:colOff>
      <xdr:row>2</xdr:row>
      <xdr:rowOff>104775</xdr:rowOff>
    </xdr:to>
    <xdr:pic>
      <xdr:nvPicPr>
        <xdr:cNvPr id="2" name="1 Imagen" descr="escudozaptafot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12000" contrast="6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62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447675</xdr:colOff>
      <xdr:row>0</xdr:row>
      <xdr:rowOff>0</xdr:rowOff>
    </xdr:from>
    <xdr:to>
      <xdr:col>6</xdr:col>
      <xdr:colOff>1038225</xdr:colOff>
      <xdr:row>2</xdr:row>
      <xdr:rowOff>114300</xdr:rowOff>
    </xdr:to>
    <xdr:pic>
      <xdr:nvPicPr>
        <xdr:cNvPr id="3" name="Picture 1" descr="http://ts4.mm.bing.net/images/thumbnail.aspx?q=1295006437959&amp;id=dd32890471695ce891cc5f0b734f29e6&amp;url=http%3a%2f%2fwww.brandsoftheworld.com%2fsites%2fdefault%2ffiles%2fstyles%2flogo-thumbnail%2fpublic%2f042011%2fhidalgbo.png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0"/>
          <a:ext cx="5905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34</xdr:row>
      <xdr:rowOff>171450</xdr:rowOff>
    </xdr:from>
    <xdr:ext cx="7943850" cy="428625"/>
    <xdr:sp macro="" textlink="">
      <xdr:nvSpPr>
        <xdr:cNvPr id="4" name="CuadroTexto 1"/>
        <xdr:cNvSpPr txBox="1"/>
      </xdr:nvSpPr>
      <xdr:spPr>
        <a:xfrm>
          <a:off x="0" y="7572375"/>
          <a:ext cx="7943850" cy="428625"/>
        </a:xfrm>
        <a:prstGeom prst="rect">
          <a:avLst/>
        </a:prstGeom>
        <a:noFill/>
        <a:ln w="444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"</a:t>
          </a:r>
          <a:r>
            <a:rPr lang="es-MX" sz="600" b="1">
              <a:latin typeface="Arial" panose="020B0604020202020204" pitchFamily="34" charset="0"/>
              <a:cs typeface="Arial" panose="020B0604020202020204" pitchFamily="34" charset="0"/>
            </a:rPr>
            <a:t>BAJO PROTESTA</a:t>
          </a:r>
          <a:r>
            <a:rPr lang="es-MX" sz="6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8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476250</xdr:colOff>
      <xdr:row>2</xdr:row>
      <xdr:rowOff>104775</xdr:rowOff>
    </xdr:to>
    <xdr:pic>
      <xdr:nvPicPr>
        <xdr:cNvPr id="2" name="1 Imagen" descr="escudozaptafot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12000" contrast="6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62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447675</xdr:colOff>
      <xdr:row>0</xdr:row>
      <xdr:rowOff>0</xdr:rowOff>
    </xdr:from>
    <xdr:to>
      <xdr:col>6</xdr:col>
      <xdr:colOff>1038225</xdr:colOff>
      <xdr:row>2</xdr:row>
      <xdr:rowOff>114300</xdr:rowOff>
    </xdr:to>
    <xdr:pic>
      <xdr:nvPicPr>
        <xdr:cNvPr id="3" name="Picture 1" descr="http://ts4.mm.bing.net/images/thumbnail.aspx?q=1295006437959&amp;id=dd32890471695ce891cc5f0b734f29e6&amp;url=http%3a%2f%2fwww.brandsoftheworld.com%2fsites%2fdefault%2ffiles%2fstyles%2flogo-thumbnail%2fpublic%2f042011%2fhidalgbo.png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0"/>
          <a:ext cx="5905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34</xdr:row>
      <xdr:rowOff>171450</xdr:rowOff>
    </xdr:from>
    <xdr:ext cx="7943850" cy="428625"/>
    <xdr:sp macro="" textlink="">
      <xdr:nvSpPr>
        <xdr:cNvPr id="4" name="CuadroTexto 1"/>
        <xdr:cNvSpPr txBox="1"/>
      </xdr:nvSpPr>
      <xdr:spPr>
        <a:xfrm>
          <a:off x="0" y="7572375"/>
          <a:ext cx="7943850" cy="428625"/>
        </a:xfrm>
        <a:prstGeom prst="rect">
          <a:avLst/>
        </a:prstGeom>
        <a:noFill/>
        <a:ln w="444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"</a:t>
          </a:r>
          <a:r>
            <a:rPr lang="es-MX" sz="600" b="1">
              <a:latin typeface="Arial" panose="020B0604020202020204" pitchFamily="34" charset="0"/>
              <a:cs typeface="Arial" panose="020B0604020202020204" pitchFamily="34" charset="0"/>
            </a:rPr>
            <a:t>BAJO PROTESTA</a:t>
          </a:r>
          <a:r>
            <a:rPr lang="es-MX" sz="6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80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476250</xdr:colOff>
      <xdr:row>2</xdr:row>
      <xdr:rowOff>104775</xdr:rowOff>
    </xdr:to>
    <xdr:pic>
      <xdr:nvPicPr>
        <xdr:cNvPr id="2" name="1 Imagen" descr="escudozaptafot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12000" contrast="6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62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447675</xdr:colOff>
      <xdr:row>0</xdr:row>
      <xdr:rowOff>0</xdr:rowOff>
    </xdr:from>
    <xdr:to>
      <xdr:col>6</xdr:col>
      <xdr:colOff>1038225</xdr:colOff>
      <xdr:row>2</xdr:row>
      <xdr:rowOff>114300</xdr:rowOff>
    </xdr:to>
    <xdr:pic>
      <xdr:nvPicPr>
        <xdr:cNvPr id="3" name="Picture 1" descr="http://ts4.mm.bing.net/images/thumbnail.aspx?q=1295006437959&amp;id=dd32890471695ce891cc5f0b734f29e6&amp;url=http%3a%2f%2fwww.brandsoftheworld.com%2fsites%2fdefault%2ffiles%2fstyles%2flogo-thumbnail%2fpublic%2f042011%2fhidalgbo.png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0"/>
          <a:ext cx="5905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</xdr:colOff>
      <xdr:row>34</xdr:row>
      <xdr:rowOff>66675</xdr:rowOff>
    </xdr:from>
    <xdr:ext cx="7943850" cy="428625"/>
    <xdr:sp macro="" textlink="">
      <xdr:nvSpPr>
        <xdr:cNvPr id="4" name="CuadroTexto 1"/>
        <xdr:cNvSpPr txBox="1"/>
      </xdr:nvSpPr>
      <xdr:spPr>
        <a:xfrm>
          <a:off x="1" y="7467600"/>
          <a:ext cx="7943850" cy="428625"/>
        </a:xfrm>
        <a:prstGeom prst="rect">
          <a:avLst/>
        </a:prstGeom>
        <a:noFill/>
        <a:ln w="444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"</a:t>
          </a:r>
          <a:r>
            <a:rPr lang="es-MX" sz="600" b="1">
              <a:latin typeface="Arial" panose="020B0604020202020204" pitchFamily="34" charset="0"/>
              <a:cs typeface="Arial" panose="020B0604020202020204" pitchFamily="34" charset="0"/>
            </a:rPr>
            <a:t>BAJO PROTESTA</a:t>
          </a:r>
          <a:r>
            <a:rPr lang="es-MX" sz="6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8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76250" cy="466725"/>
    <xdr:pic>
      <xdr:nvPicPr>
        <xdr:cNvPr id="2" name="1 Imagen" descr="escudozaptafot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12000" contrast="6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62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447675</xdr:colOff>
      <xdr:row>0</xdr:row>
      <xdr:rowOff>0</xdr:rowOff>
    </xdr:from>
    <xdr:ext cx="590550" cy="476250"/>
    <xdr:pic>
      <xdr:nvPicPr>
        <xdr:cNvPr id="3" name="Picture 1" descr="http://ts4.mm.bing.net/images/thumbnail.aspx?q=1295006437959&amp;id=dd32890471695ce891cc5f0b734f29e6&amp;url=http%3a%2f%2fwww.brandsoftheworld.com%2fsites%2fdefault%2ffiles%2fstyles%2flogo-thumbnail%2fpublic%2f042011%2fhidalgbo.png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5905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</xdr:row>
      <xdr:rowOff>171450</xdr:rowOff>
    </xdr:from>
    <xdr:ext cx="7943850" cy="428625"/>
    <xdr:sp macro="" textlink="">
      <xdr:nvSpPr>
        <xdr:cNvPr id="4" name="CuadroTexto 1"/>
        <xdr:cNvSpPr txBox="1"/>
      </xdr:nvSpPr>
      <xdr:spPr>
        <a:xfrm>
          <a:off x="0" y="6648450"/>
          <a:ext cx="7943850" cy="428625"/>
        </a:xfrm>
        <a:prstGeom prst="rect">
          <a:avLst/>
        </a:prstGeom>
        <a:noFill/>
        <a:ln w="444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"</a:t>
          </a:r>
          <a:r>
            <a:rPr lang="es-MX" sz="600" b="1">
              <a:latin typeface="Arial" panose="020B0604020202020204" pitchFamily="34" charset="0"/>
              <a:cs typeface="Arial" panose="020B0604020202020204" pitchFamily="34" charset="0"/>
            </a:rPr>
            <a:t>BAJO PROTESTA</a:t>
          </a:r>
          <a:r>
            <a:rPr lang="es-MX" sz="6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8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76250" cy="466725"/>
    <xdr:pic>
      <xdr:nvPicPr>
        <xdr:cNvPr id="2" name="1 Imagen" descr="escudozaptafot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12000" contrast="6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62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447675</xdr:colOff>
      <xdr:row>0</xdr:row>
      <xdr:rowOff>0</xdr:rowOff>
    </xdr:from>
    <xdr:ext cx="590550" cy="476250"/>
    <xdr:pic>
      <xdr:nvPicPr>
        <xdr:cNvPr id="3" name="Picture 1" descr="http://ts4.mm.bing.net/images/thumbnail.aspx?q=1295006437959&amp;id=dd32890471695ce891cc5f0b734f29e6&amp;url=http%3a%2f%2fwww.brandsoftheworld.com%2fsites%2fdefault%2ffiles%2fstyles%2flogo-thumbnail%2fpublic%2f042011%2fhidalgbo.png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5905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</xdr:row>
      <xdr:rowOff>171450</xdr:rowOff>
    </xdr:from>
    <xdr:ext cx="7943850" cy="428625"/>
    <xdr:sp macro="" textlink="">
      <xdr:nvSpPr>
        <xdr:cNvPr id="4" name="CuadroTexto 1"/>
        <xdr:cNvSpPr txBox="1"/>
      </xdr:nvSpPr>
      <xdr:spPr>
        <a:xfrm>
          <a:off x="0" y="6648450"/>
          <a:ext cx="7943850" cy="428625"/>
        </a:xfrm>
        <a:prstGeom prst="rect">
          <a:avLst/>
        </a:prstGeom>
        <a:noFill/>
        <a:ln w="444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"</a:t>
          </a:r>
          <a:r>
            <a:rPr lang="es-MX" sz="600" b="1">
              <a:latin typeface="Arial" panose="020B0604020202020204" pitchFamily="34" charset="0"/>
              <a:cs typeface="Arial" panose="020B0604020202020204" pitchFamily="34" charset="0"/>
            </a:rPr>
            <a:t>BAJO PROTESTA</a:t>
          </a:r>
          <a:r>
            <a:rPr lang="es-MX" sz="6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8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476250</xdr:colOff>
      <xdr:row>2</xdr:row>
      <xdr:rowOff>104775</xdr:rowOff>
    </xdr:to>
    <xdr:pic>
      <xdr:nvPicPr>
        <xdr:cNvPr id="2" name="1 Imagen" descr="escudozaptafot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12000" contrast="6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62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447675</xdr:colOff>
      <xdr:row>0</xdr:row>
      <xdr:rowOff>0</xdr:rowOff>
    </xdr:from>
    <xdr:to>
      <xdr:col>6</xdr:col>
      <xdr:colOff>1038225</xdr:colOff>
      <xdr:row>2</xdr:row>
      <xdr:rowOff>114300</xdr:rowOff>
    </xdr:to>
    <xdr:pic>
      <xdr:nvPicPr>
        <xdr:cNvPr id="3" name="Picture 1" descr="http://ts4.mm.bing.net/images/thumbnail.aspx?q=1295006437959&amp;id=dd32890471695ce891cc5f0b734f29e6&amp;url=http%3a%2f%2fwww.brandsoftheworld.com%2fsites%2fdefault%2ffiles%2fstyles%2flogo-thumbnail%2fpublic%2f042011%2fhidalgbo.png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0"/>
          <a:ext cx="5905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34</xdr:row>
      <xdr:rowOff>171450</xdr:rowOff>
    </xdr:from>
    <xdr:ext cx="7943850" cy="428625"/>
    <xdr:sp macro="" textlink="">
      <xdr:nvSpPr>
        <xdr:cNvPr id="4" name="CuadroTexto 1"/>
        <xdr:cNvSpPr txBox="1"/>
      </xdr:nvSpPr>
      <xdr:spPr>
        <a:xfrm>
          <a:off x="0" y="7572375"/>
          <a:ext cx="7943850" cy="428625"/>
        </a:xfrm>
        <a:prstGeom prst="rect">
          <a:avLst/>
        </a:prstGeom>
        <a:noFill/>
        <a:ln w="444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"</a:t>
          </a:r>
          <a:r>
            <a:rPr lang="es-MX" sz="600" b="1">
              <a:latin typeface="Arial" panose="020B0604020202020204" pitchFamily="34" charset="0"/>
              <a:cs typeface="Arial" panose="020B0604020202020204" pitchFamily="34" charset="0"/>
            </a:rPr>
            <a:t>BAJO PROTESTA</a:t>
          </a:r>
          <a:r>
            <a:rPr lang="es-MX" sz="6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8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476250</xdr:colOff>
      <xdr:row>2</xdr:row>
      <xdr:rowOff>104775</xdr:rowOff>
    </xdr:to>
    <xdr:pic>
      <xdr:nvPicPr>
        <xdr:cNvPr id="2" name="1 Imagen" descr="escudozaptafot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12000" contrast="6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62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447675</xdr:colOff>
      <xdr:row>0</xdr:row>
      <xdr:rowOff>0</xdr:rowOff>
    </xdr:from>
    <xdr:to>
      <xdr:col>6</xdr:col>
      <xdr:colOff>1038225</xdr:colOff>
      <xdr:row>2</xdr:row>
      <xdr:rowOff>114300</xdr:rowOff>
    </xdr:to>
    <xdr:pic>
      <xdr:nvPicPr>
        <xdr:cNvPr id="3" name="Picture 1" descr="http://ts4.mm.bing.net/images/thumbnail.aspx?q=1295006437959&amp;id=dd32890471695ce891cc5f0b734f29e6&amp;url=http%3a%2f%2fwww.brandsoftheworld.com%2fsites%2fdefault%2ffiles%2fstyles%2flogo-thumbnail%2fpublic%2f042011%2fhidalgbo.png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0"/>
          <a:ext cx="5905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34</xdr:row>
      <xdr:rowOff>171450</xdr:rowOff>
    </xdr:from>
    <xdr:ext cx="7943850" cy="428625"/>
    <xdr:sp macro="" textlink="">
      <xdr:nvSpPr>
        <xdr:cNvPr id="4" name="CuadroTexto 1"/>
        <xdr:cNvSpPr txBox="1"/>
      </xdr:nvSpPr>
      <xdr:spPr>
        <a:xfrm>
          <a:off x="0" y="7572375"/>
          <a:ext cx="7943850" cy="428625"/>
        </a:xfrm>
        <a:prstGeom prst="rect">
          <a:avLst/>
        </a:prstGeom>
        <a:noFill/>
        <a:ln w="444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"</a:t>
          </a:r>
          <a:r>
            <a:rPr lang="es-MX" sz="600" b="1">
              <a:latin typeface="Arial" panose="020B0604020202020204" pitchFamily="34" charset="0"/>
              <a:cs typeface="Arial" panose="020B0604020202020204" pitchFamily="34" charset="0"/>
            </a:rPr>
            <a:t>BAJO PROTESTA</a:t>
          </a:r>
          <a:r>
            <a:rPr lang="es-MX" sz="6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8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476250</xdr:colOff>
      <xdr:row>2</xdr:row>
      <xdr:rowOff>104775</xdr:rowOff>
    </xdr:to>
    <xdr:pic>
      <xdr:nvPicPr>
        <xdr:cNvPr id="2" name="1 Imagen" descr="escudozaptafot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12000" contrast="6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62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447675</xdr:colOff>
      <xdr:row>0</xdr:row>
      <xdr:rowOff>0</xdr:rowOff>
    </xdr:from>
    <xdr:to>
      <xdr:col>6</xdr:col>
      <xdr:colOff>1038225</xdr:colOff>
      <xdr:row>2</xdr:row>
      <xdr:rowOff>114300</xdr:rowOff>
    </xdr:to>
    <xdr:pic>
      <xdr:nvPicPr>
        <xdr:cNvPr id="3" name="Picture 1" descr="http://ts4.mm.bing.net/images/thumbnail.aspx?q=1295006437959&amp;id=dd32890471695ce891cc5f0b734f29e6&amp;url=http%3a%2f%2fwww.brandsoftheworld.com%2fsites%2fdefault%2ffiles%2fstyles%2flogo-thumbnail%2fpublic%2f042011%2fhidalgbo.png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0"/>
          <a:ext cx="5905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34</xdr:row>
      <xdr:rowOff>171450</xdr:rowOff>
    </xdr:from>
    <xdr:ext cx="7943850" cy="428625"/>
    <xdr:sp macro="" textlink="">
      <xdr:nvSpPr>
        <xdr:cNvPr id="4" name="CuadroTexto 1"/>
        <xdr:cNvSpPr txBox="1"/>
      </xdr:nvSpPr>
      <xdr:spPr>
        <a:xfrm>
          <a:off x="0" y="7572375"/>
          <a:ext cx="7943850" cy="428625"/>
        </a:xfrm>
        <a:prstGeom prst="rect">
          <a:avLst/>
        </a:prstGeom>
        <a:noFill/>
        <a:ln w="444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"</a:t>
          </a:r>
          <a:r>
            <a:rPr lang="es-MX" sz="600" b="1">
              <a:latin typeface="Arial" panose="020B0604020202020204" pitchFamily="34" charset="0"/>
              <a:cs typeface="Arial" panose="020B0604020202020204" pitchFamily="34" charset="0"/>
            </a:rPr>
            <a:t>BAJO PROTESTA</a:t>
          </a:r>
          <a:r>
            <a:rPr lang="es-MX" sz="6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8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476250</xdr:colOff>
      <xdr:row>2</xdr:row>
      <xdr:rowOff>104775</xdr:rowOff>
    </xdr:to>
    <xdr:pic>
      <xdr:nvPicPr>
        <xdr:cNvPr id="2" name="1 Imagen" descr="escudozaptafot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12000" contrast="6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62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447675</xdr:colOff>
      <xdr:row>0</xdr:row>
      <xdr:rowOff>0</xdr:rowOff>
    </xdr:from>
    <xdr:to>
      <xdr:col>6</xdr:col>
      <xdr:colOff>1038225</xdr:colOff>
      <xdr:row>2</xdr:row>
      <xdr:rowOff>114300</xdr:rowOff>
    </xdr:to>
    <xdr:pic>
      <xdr:nvPicPr>
        <xdr:cNvPr id="3" name="Picture 1" descr="http://ts4.mm.bing.net/images/thumbnail.aspx?q=1295006437959&amp;id=dd32890471695ce891cc5f0b734f29e6&amp;url=http%3a%2f%2fwww.brandsoftheworld.com%2fsites%2fdefault%2ffiles%2fstyles%2flogo-thumbnail%2fpublic%2f042011%2fhidalgbo.png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0"/>
          <a:ext cx="5905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34</xdr:row>
      <xdr:rowOff>171450</xdr:rowOff>
    </xdr:from>
    <xdr:ext cx="7943850" cy="428625"/>
    <xdr:sp macro="" textlink="">
      <xdr:nvSpPr>
        <xdr:cNvPr id="4" name="CuadroTexto 1"/>
        <xdr:cNvSpPr txBox="1"/>
      </xdr:nvSpPr>
      <xdr:spPr>
        <a:xfrm>
          <a:off x="0" y="7572375"/>
          <a:ext cx="7943850" cy="428625"/>
        </a:xfrm>
        <a:prstGeom prst="rect">
          <a:avLst/>
        </a:prstGeom>
        <a:noFill/>
        <a:ln w="444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"</a:t>
          </a:r>
          <a:r>
            <a:rPr lang="es-MX" sz="600" b="1">
              <a:latin typeface="Arial" panose="020B0604020202020204" pitchFamily="34" charset="0"/>
              <a:cs typeface="Arial" panose="020B0604020202020204" pitchFamily="34" charset="0"/>
            </a:rPr>
            <a:t>BAJO PROTESTA</a:t>
          </a:r>
          <a:r>
            <a:rPr lang="es-MX" sz="6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8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476250</xdr:colOff>
      <xdr:row>2</xdr:row>
      <xdr:rowOff>104775</xdr:rowOff>
    </xdr:to>
    <xdr:pic>
      <xdr:nvPicPr>
        <xdr:cNvPr id="2" name="1 Imagen" descr="escudozaptafot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12000" contrast="6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62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447675</xdr:colOff>
      <xdr:row>0</xdr:row>
      <xdr:rowOff>0</xdr:rowOff>
    </xdr:from>
    <xdr:to>
      <xdr:col>6</xdr:col>
      <xdr:colOff>1038225</xdr:colOff>
      <xdr:row>2</xdr:row>
      <xdr:rowOff>114300</xdr:rowOff>
    </xdr:to>
    <xdr:pic>
      <xdr:nvPicPr>
        <xdr:cNvPr id="3" name="Picture 1" descr="http://ts4.mm.bing.net/images/thumbnail.aspx?q=1295006437959&amp;id=dd32890471695ce891cc5f0b734f29e6&amp;url=http%3a%2f%2fwww.brandsoftheworld.com%2fsites%2fdefault%2ffiles%2fstyles%2flogo-thumbnail%2fpublic%2f042011%2fhidalgbo.png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0"/>
          <a:ext cx="5905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34</xdr:row>
      <xdr:rowOff>171450</xdr:rowOff>
    </xdr:from>
    <xdr:ext cx="7943850" cy="428625"/>
    <xdr:sp macro="" textlink="">
      <xdr:nvSpPr>
        <xdr:cNvPr id="4" name="CuadroTexto 1"/>
        <xdr:cNvSpPr txBox="1"/>
      </xdr:nvSpPr>
      <xdr:spPr>
        <a:xfrm>
          <a:off x="0" y="7572375"/>
          <a:ext cx="7943850" cy="428625"/>
        </a:xfrm>
        <a:prstGeom prst="rect">
          <a:avLst/>
        </a:prstGeom>
        <a:noFill/>
        <a:ln w="444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"</a:t>
          </a:r>
          <a:r>
            <a:rPr lang="es-MX" sz="600" b="1">
              <a:latin typeface="Arial" panose="020B0604020202020204" pitchFamily="34" charset="0"/>
              <a:cs typeface="Arial" panose="020B0604020202020204" pitchFamily="34" charset="0"/>
            </a:rPr>
            <a:t>BAJO PROTESTA</a:t>
          </a:r>
          <a:r>
            <a:rPr lang="es-MX" sz="6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8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476250</xdr:colOff>
      <xdr:row>2</xdr:row>
      <xdr:rowOff>104775</xdr:rowOff>
    </xdr:to>
    <xdr:pic>
      <xdr:nvPicPr>
        <xdr:cNvPr id="2" name="1 Imagen" descr="escudozaptafot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12000" contrast="6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62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447675</xdr:colOff>
      <xdr:row>0</xdr:row>
      <xdr:rowOff>0</xdr:rowOff>
    </xdr:from>
    <xdr:to>
      <xdr:col>6</xdr:col>
      <xdr:colOff>1038225</xdr:colOff>
      <xdr:row>2</xdr:row>
      <xdr:rowOff>114300</xdr:rowOff>
    </xdr:to>
    <xdr:pic>
      <xdr:nvPicPr>
        <xdr:cNvPr id="3" name="Picture 1" descr="http://ts4.mm.bing.net/images/thumbnail.aspx?q=1295006437959&amp;id=dd32890471695ce891cc5f0b734f29e6&amp;url=http%3a%2f%2fwww.brandsoftheworld.com%2fsites%2fdefault%2ffiles%2fstyles%2flogo-thumbnail%2fpublic%2f042011%2fhidalgbo.png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0"/>
          <a:ext cx="5905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34</xdr:row>
      <xdr:rowOff>171450</xdr:rowOff>
    </xdr:from>
    <xdr:ext cx="7943850" cy="428625"/>
    <xdr:sp macro="" textlink="">
      <xdr:nvSpPr>
        <xdr:cNvPr id="4" name="CuadroTexto 1"/>
        <xdr:cNvSpPr txBox="1"/>
      </xdr:nvSpPr>
      <xdr:spPr>
        <a:xfrm>
          <a:off x="0" y="7572375"/>
          <a:ext cx="7943850" cy="428625"/>
        </a:xfrm>
        <a:prstGeom prst="rect">
          <a:avLst/>
        </a:prstGeom>
        <a:noFill/>
        <a:ln w="444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"</a:t>
          </a:r>
          <a:r>
            <a:rPr lang="es-MX" sz="600" b="1">
              <a:latin typeface="Arial" panose="020B0604020202020204" pitchFamily="34" charset="0"/>
              <a:cs typeface="Arial" panose="020B0604020202020204" pitchFamily="34" charset="0"/>
            </a:rPr>
            <a:t>BAJO PROTESTA</a:t>
          </a:r>
          <a:r>
            <a:rPr lang="es-MX" sz="6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8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workbookViewId="0">
      <selection activeCell="D15" sqref="D15"/>
    </sheetView>
  </sheetViews>
  <sheetFormatPr baseColWidth="10" defaultRowHeight="15" x14ac:dyDescent="0.25"/>
  <cols>
    <col min="1" max="1" width="8.7109375" customWidth="1"/>
    <col min="2" max="2" width="34.140625" customWidth="1"/>
    <col min="3" max="3" width="14" customWidth="1"/>
    <col min="4" max="4" width="13.5703125" customWidth="1"/>
    <col min="5" max="5" width="16.140625" customWidth="1"/>
    <col min="6" max="6" width="15.140625" customWidth="1"/>
    <col min="7" max="7" width="17.7109375" customWidth="1"/>
    <col min="10" max="10" width="12.7109375" bestFit="1" customWidth="1"/>
  </cols>
  <sheetData>
    <row r="1" spans="1:7" ht="17.25" customHeight="1" x14ac:dyDescent="0.25">
      <c r="A1" s="44" t="s">
        <v>0</v>
      </c>
      <c r="B1" s="44"/>
      <c r="C1" s="44"/>
      <c r="D1" s="44"/>
      <c r="E1" s="44"/>
      <c r="F1" s="44"/>
      <c r="G1" s="44"/>
    </row>
    <row r="2" spans="1:7" ht="11.25" customHeight="1" x14ac:dyDescent="0.25">
      <c r="A2" s="44" t="s">
        <v>1</v>
      </c>
      <c r="B2" s="44"/>
      <c r="C2" s="44"/>
      <c r="D2" s="44"/>
      <c r="E2" s="44"/>
      <c r="F2" s="44"/>
      <c r="G2" s="44"/>
    </row>
    <row r="3" spans="1:7" ht="14.25" customHeight="1" thickBot="1" x14ac:dyDescent="0.3">
      <c r="A3" s="45" t="s">
        <v>47</v>
      </c>
      <c r="B3" s="45"/>
      <c r="C3" s="45"/>
      <c r="D3" s="45"/>
      <c r="E3" s="45"/>
      <c r="F3" s="45"/>
      <c r="G3" s="45"/>
    </row>
    <row r="4" spans="1:7" ht="15.75" thickTop="1" x14ac:dyDescent="0.25">
      <c r="A4" s="1"/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3" t="s">
        <v>7</v>
      </c>
    </row>
    <row r="5" spans="1:7" x14ac:dyDescent="0.25">
      <c r="A5" s="4"/>
      <c r="B5" s="5" t="s">
        <v>8</v>
      </c>
      <c r="C5" s="6"/>
      <c r="D5" s="6"/>
      <c r="E5" s="6"/>
      <c r="F5" s="6"/>
      <c r="G5" s="7"/>
    </row>
    <row r="6" spans="1:7" x14ac:dyDescent="0.25">
      <c r="A6" s="4"/>
      <c r="B6" s="8" t="s">
        <v>9</v>
      </c>
      <c r="C6" s="9">
        <f>C7+C11+C13</f>
        <v>12015457.18</v>
      </c>
      <c r="D6" s="9">
        <f>D7+D11+D13</f>
        <v>8726216.9100000001</v>
      </c>
      <c r="E6" s="9">
        <f>E7+E11+E13</f>
        <v>10114768.08</v>
      </c>
      <c r="F6" s="9">
        <f>F7+F11+F13</f>
        <v>10626906.009999998</v>
      </c>
      <c r="G6" s="10">
        <f>G7+G11+G13</f>
        <v>-1388551.1700000004</v>
      </c>
    </row>
    <row r="7" spans="1:7" ht="30" x14ac:dyDescent="0.25">
      <c r="A7" s="4"/>
      <c r="B7" s="11" t="s">
        <v>10</v>
      </c>
      <c r="C7" s="12">
        <f>C8+C9+C10</f>
        <v>7033607.8700000001</v>
      </c>
      <c r="D7" s="12">
        <f>D8+D10+D9</f>
        <v>6673841.3300000001</v>
      </c>
      <c r="E7" s="12">
        <f>E8+E10+E9</f>
        <v>7602935.4400000004</v>
      </c>
      <c r="F7" s="12">
        <f>C7+D7-E7</f>
        <v>6104513.7599999988</v>
      </c>
      <c r="G7" s="13">
        <f>D7-E7</f>
        <v>-929094.11000000034</v>
      </c>
    </row>
    <row r="8" spans="1:7" x14ac:dyDescent="0.25">
      <c r="A8" s="4"/>
      <c r="B8" s="14" t="s">
        <v>11</v>
      </c>
      <c r="C8" s="12">
        <v>7033607.8700000001</v>
      </c>
      <c r="D8" s="12">
        <v>6673841.3300000001</v>
      </c>
      <c r="E8" s="12">
        <v>7602935.4400000004</v>
      </c>
      <c r="F8" s="12">
        <f>C8+D8-E8</f>
        <v>6104513.7599999988</v>
      </c>
      <c r="G8" s="13">
        <f>D8-E8</f>
        <v>-929094.11000000034</v>
      </c>
    </row>
    <row r="9" spans="1:7" x14ac:dyDescent="0.25">
      <c r="A9" s="4"/>
      <c r="B9" s="15" t="s">
        <v>12</v>
      </c>
      <c r="C9" s="12">
        <v>0</v>
      </c>
      <c r="D9" s="12">
        <v>0</v>
      </c>
      <c r="E9" s="12">
        <v>0</v>
      </c>
      <c r="F9" s="12">
        <f>C9+D9-E9</f>
        <v>0</v>
      </c>
      <c r="G9" s="13">
        <f>D9-E9</f>
        <v>0</v>
      </c>
    </row>
    <row r="10" spans="1:7" x14ac:dyDescent="0.25">
      <c r="A10" s="4"/>
      <c r="B10" s="14" t="s">
        <v>13</v>
      </c>
      <c r="C10" s="12">
        <v>0</v>
      </c>
      <c r="D10" s="12">
        <v>0</v>
      </c>
      <c r="E10" s="12">
        <v>0</v>
      </c>
      <c r="F10" s="12">
        <f>C10+D10-E10</f>
        <v>0</v>
      </c>
      <c r="G10" s="13">
        <f>D10-E10</f>
        <v>0</v>
      </c>
    </row>
    <row r="11" spans="1:7" ht="30" x14ac:dyDescent="0.25">
      <c r="A11" s="4"/>
      <c r="B11" s="16" t="s">
        <v>14</v>
      </c>
      <c r="C11" s="9">
        <f>C12</f>
        <v>4011369.37</v>
      </c>
      <c r="D11" s="9">
        <f>D12</f>
        <v>1897269.26</v>
      </c>
      <c r="E11" s="9">
        <f>E12</f>
        <v>1980281.04</v>
      </c>
      <c r="F11" s="9">
        <f>F12</f>
        <v>3928357.59</v>
      </c>
      <c r="G11" s="10">
        <f>G12</f>
        <v>-83011.780000000028</v>
      </c>
    </row>
    <row r="12" spans="1:7" ht="38.25" customHeight="1" x14ac:dyDescent="0.25">
      <c r="A12" s="4"/>
      <c r="B12" s="15" t="s">
        <v>15</v>
      </c>
      <c r="C12" s="12">
        <v>4011369.37</v>
      </c>
      <c r="D12" s="12">
        <v>1897269.26</v>
      </c>
      <c r="E12" s="12">
        <v>1980281.04</v>
      </c>
      <c r="F12" s="12">
        <f>C12+D12-E12</f>
        <v>3928357.59</v>
      </c>
      <c r="G12" s="13">
        <f>D12-E12</f>
        <v>-83011.780000000028</v>
      </c>
    </row>
    <row r="13" spans="1:7" x14ac:dyDescent="0.25">
      <c r="A13" s="4"/>
      <c r="B13" s="11" t="s">
        <v>16</v>
      </c>
      <c r="C13" s="12">
        <f>C15+C14</f>
        <v>970479.94</v>
      </c>
      <c r="D13" s="12">
        <f>D15+D14</f>
        <v>155106.32</v>
      </c>
      <c r="E13" s="12">
        <f>E15+E14</f>
        <v>531551.6</v>
      </c>
      <c r="F13" s="12">
        <f>F15+F14</f>
        <v>594034.66</v>
      </c>
      <c r="G13" s="13">
        <f>D13-E13</f>
        <v>-376445.27999999997</v>
      </c>
    </row>
    <row r="14" spans="1:7" x14ac:dyDescent="0.25">
      <c r="A14" s="4"/>
      <c r="B14" s="15" t="s">
        <v>17</v>
      </c>
      <c r="C14" s="12">
        <v>970479.94</v>
      </c>
      <c r="D14" s="12">
        <v>155106.32</v>
      </c>
      <c r="E14" s="12">
        <v>531551.6</v>
      </c>
      <c r="F14" s="12">
        <f>C14+D14-E14</f>
        <v>594034.66</v>
      </c>
      <c r="G14" s="13">
        <f>D14-E14</f>
        <v>-376445.27999999997</v>
      </c>
    </row>
    <row r="15" spans="1:7" ht="30" x14ac:dyDescent="0.25">
      <c r="A15" s="4"/>
      <c r="B15" s="17" t="s">
        <v>18</v>
      </c>
      <c r="C15" s="18">
        <v>0</v>
      </c>
      <c r="D15" s="18">
        <v>0</v>
      </c>
      <c r="E15" s="18">
        <v>0</v>
      </c>
      <c r="F15" s="12">
        <f>C15+D15-E15</f>
        <v>0</v>
      </c>
      <c r="G15" s="13">
        <f>D15-E15</f>
        <v>0</v>
      </c>
    </row>
    <row r="16" spans="1:7" x14ac:dyDescent="0.25">
      <c r="A16" s="4"/>
      <c r="B16" s="8" t="s">
        <v>19</v>
      </c>
      <c r="C16" s="9">
        <f>C17+C21</f>
        <v>9319693.7199999988</v>
      </c>
      <c r="D16" s="9">
        <f>D17+D21</f>
        <v>0</v>
      </c>
      <c r="E16" s="9">
        <f>E17+E21</f>
        <v>0</v>
      </c>
      <c r="F16" s="9">
        <f>F17+F21</f>
        <v>11336193.550000001</v>
      </c>
      <c r="G16" s="10">
        <f>G17+G21</f>
        <v>0</v>
      </c>
    </row>
    <row r="17" spans="1:14" x14ac:dyDescent="0.25">
      <c r="A17" s="4"/>
      <c r="B17" s="11" t="s">
        <v>20</v>
      </c>
      <c r="C17" s="12">
        <f>C18+C19+C20</f>
        <v>3601007.2699999996</v>
      </c>
      <c r="D17" s="12">
        <f>D18+D19+D20</f>
        <v>0</v>
      </c>
      <c r="E17" s="12">
        <f>E18+E19+E20</f>
        <v>0</v>
      </c>
      <c r="F17" s="12">
        <f>F18+F19+F20</f>
        <v>3601007.2699999996</v>
      </c>
      <c r="G17" s="13">
        <f>G18+G19+G20</f>
        <v>0</v>
      </c>
    </row>
    <row r="18" spans="1:14" x14ac:dyDescent="0.25">
      <c r="A18" s="4"/>
      <c r="B18" s="15" t="s">
        <v>21</v>
      </c>
      <c r="C18" s="12">
        <v>1392648.74</v>
      </c>
      <c r="D18" s="12">
        <v>0</v>
      </c>
      <c r="E18" s="12">
        <v>0</v>
      </c>
      <c r="F18" s="12">
        <f>C18+D18-E18</f>
        <v>1392648.74</v>
      </c>
      <c r="G18" s="13">
        <f>D18-E18</f>
        <v>0</v>
      </c>
    </row>
    <row r="19" spans="1:14" x14ac:dyDescent="0.25">
      <c r="A19" s="4"/>
      <c r="B19" s="15" t="s">
        <v>22</v>
      </c>
      <c r="C19" s="12">
        <v>2199858.5299999998</v>
      </c>
      <c r="D19" s="12">
        <v>0</v>
      </c>
      <c r="E19" s="12">
        <v>0</v>
      </c>
      <c r="F19" s="12">
        <f>C19+D19-E19</f>
        <v>2199858.5299999998</v>
      </c>
      <c r="G19" s="13">
        <f>D19-E19</f>
        <v>0</v>
      </c>
    </row>
    <row r="20" spans="1:14" x14ac:dyDescent="0.25">
      <c r="A20" s="4"/>
      <c r="B20" s="15" t="s">
        <v>23</v>
      </c>
      <c r="C20" s="12">
        <v>8500</v>
      </c>
      <c r="D20" s="12">
        <v>0</v>
      </c>
      <c r="E20" s="12">
        <v>0</v>
      </c>
      <c r="F20" s="12">
        <f>C20+D20-E20</f>
        <v>8500</v>
      </c>
      <c r="G20" s="13">
        <f>D20-E20</f>
        <v>0</v>
      </c>
    </row>
    <row r="21" spans="1:14" x14ac:dyDescent="0.25">
      <c r="A21" s="4"/>
      <c r="B21" s="11" t="s">
        <v>24</v>
      </c>
      <c r="C21" s="12">
        <v>5718686.4500000002</v>
      </c>
      <c r="D21" s="12">
        <v>0</v>
      </c>
      <c r="E21" s="12">
        <f>E22+E23+E24+E25</f>
        <v>0</v>
      </c>
      <c r="F21" s="12">
        <f>F22+F23+F24+F25</f>
        <v>7735186.2800000003</v>
      </c>
      <c r="G21" s="13">
        <f>G22+G23+G24+G25</f>
        <v>0</v>
      </c>
    </row>
    <row r="22" spans="1:14" x14ac:dyDescent="0.25">
      <c r="A22" s="4"/>
      <c r="B22" s="14" t="s">
        <v>25</v>
      </c>
      <c r="C22" s="12">
        <v>4629525.5</v>
      </c>
      <c r="D22" s="12">
        <v>0</v>
      </c>
      <c r="E22" s="12">
        <v>0</v>
      </c>
      <c r="F22" s="12">
        <f>C22+D22-E22</f>
        <v>4629525.5</v>
      </c>
      <c r="G22" s="13">
        <f>D22-E22</f>
        <v>0</v>
      </c>
    </row>
    <row r="23" spans="1:14" x14ac:dyDescent="0.25">
      <c r="A23" s="4"/>
      <c r="B23" s="15" t="s">
        <v>26</v>
      </c>
      <c r="C23" s="12">
        <v>658962.74</v>
      </c>
      <c r="D23" s="12">
        <v>0</v>
      </c>
      <c r="E23" s="12">
        <v>0</v>
      </c>
      <c r="F23" s="12">
        <f>C23+D23-E23</f>
        <v>658962.74</v>
      </c>
      <c r="G23" s="13">
        <f>D23-E23</f>
        <v>0</v>
      </c>
      <c r="J23" s="19"/>
    </row>
    <row r="24" spans="1:14" x14ac:dyDescent="0.25">
      <c r="A24" s="4"/>
      <c r="B24" s="15" t="s">
        <v>27</v>
      </c>
      <c r="C24" s="12">
        <v>1941895.21</v>
      </c>
      <c r="D24" s="12">
        <v>0</v>
      </c>
      <c r="E24" s="12">
        <v>0</v>
      </c>
      <c r="F24" s="12">
        <f>C24+D24-E24</f>
        <v>1941895.21</v>
      </c>
      <c r="G24" s="13">
        <f>D24-E24</f>
        <v>0</v>
      </c>
      <c r="J24" s="19"/>
    </row>
    <row r="25" spans="1:14" x14ac:dyDescent="0.25">
      <c r="A25" s="4"/>
      <c r="B25" s="15" t="s">
        <v>28</v>
      </c>
      <c r="C25" s="12">
        <v>504802.83</v>
      </c>
      <c r="D25" s="12">
        <v>0</v>
      </c>
      <c r="E25" s="12">
        <v>0</v>
      </c>
      <c r="F25" s="12">
        <f>C25+D25-E25</f>
        <v>504802.83</v>
      </c>
      <c r="G25" s="13">
        <f>D25-E25</f>
        <v>0</v>
      </c>
      <c r="J25" s="19"/>
    </row>
    <row r="26" spans="1:14" x14ac:dyDescent="0.25">
      <c r="A26" s="4"/>
      <c r="B26" s="11" t="s">
        <v>29</v>
      </c>
      <c r="C26" s="12"/>
      <c r="D26" s="12"/>
      <c r="E26" s="12"/>
      <c r="F26" s="12">
        <f>C26+D26-E26</f>
        <v>0</v>
      </c>
      <c r="G26" s="13">
        <f>D26-E26</f>
        <v>0</v>
      </c>
    </row>
    <row r="27" spans="1:14" x14ac:dyDescent="0.25">
      <c r="A27" s="4"/>
      <c r="B27" s="11" t="s">
        <v>30</v>
      </c>
      <c r="C27" s="12"/>
      <c r="D27" s="12"/>
      <c r="E27" s="12"/>
      <c r="F27" s="12">
        <f>C27+D27-E27</f>
        <v>0</v>
      </c>
      <c r="G27" s="13">
        <f>D27-E27</f>
        <v>0</v>
      </c>
    </row>
    <row r="28" spans="1:14" x14ac:dyDescent="0.25">
      <c r="A28" s="4"/>
      <c r="B28" s="20"/>
      <c r="C28" s="21"/>
      <c r="D28" s="21"/>
      <c r="E28" s="21"/>
      <c r="F28" s="21"/>
      <c r="G28" s="22"/>
    </row>
    <row r="29" spans="1:14" ht="20.25" customHeight="1" thickBot="1" x14ac:dyDescent="0.3">
      <c r="A29" s="23"/>
      <c r="B29" s="24" t="s">
        <v>31</v>
      </c>
      <c r="C29" s="25">
        <f>C16+C6</f>
        <v>21335150.899999999</v>
      </c>
      <c r="D29" s="25">
        <f>D16+D6</f>
        <v>8726216.9100000001</v>
      </c>
      <c r="E29" s="25">
        <f>E16+E6</f>
        <v>10114768.08</v>
      </c>
      <c r="F29" s="25">
        <f>F16+F6</f>
        <v>21963099.559999999</v>
      </c>
      <c r="G29" s="26">
        <f>G16+G6</f>
        <v>-1388551.1700000004</v>
      </c>
    </row>
    <row r="30" spans="1:14" ht="15.75" thickTop="1" x14ac:dyDescent="0.25">
      <c r="B30" s="27"/>
      <c r="C30" s="28"/>
      <c r="D30" s="28"/>
    </row>
    <row r="31" spans="1:14" x14ac:dyDescent="0.25">
      <c r="A31" s="29" t="s">
        <v>32</v>
      </c>
      <c r="B31" s="29"/>
      <c r="C31" s="30"/>
      <c r="D31" s="30"/>
      <c r="E31" s="31"/>
      <c r="F31" s="31"/>
      <c r="G31" s="32"/>
      <c r="H31" s="32"/>
      <c r="I31" s="32"/>
      <c r="J31" s="32"/>
      <c r="K31" s="32"/>
      <c r="L31" s="32"/>
      <c r="M31" s="32"/>
      <c r="N31" s="33"/>
    </row>
    <row r="32" spans="1:14" x14ac:dyDescent="0.25">
      <c r="A32" s="34"/>
      <c r="B32" s="35"/>
      <c r="C32" s="35"/>
      <c r="D32" s="36"/>
      <c r="E32" s="37"/>
      <c r="F32" s="38"/>
      <c r="G32" s="32"/>
      <c r="H32" s="32"/>
      <c r="I32" s="32"/>
      <c r="J32" s="32"/>
      <c r="K32" s="32"/>
      <c r="L32" s="32"/>
      <c r="M32" s="32"/>
      <c r="N32" s="33"/>
    </row>
    <row r="33" spans="1:14" x14ac:dyDescent="0.25">
      <c r="A33" s="39" t="s">
        <v>44</v>
      </c>
      <c r="B33" s="40"/>
      <c r="C33" s="31"/>
      <c r="D33" s="31"/>
      <c r="E33" s="31"/>
      <c r="F33" s="31"/>
      <c r="G33" s="32"/>
      <c r="H33" s="32"/>
      <c r="I33" s="32"/>
      <c r="J33" s="32"/>
      <c r="K33" s="32"/>
      <c r="L33" s="32"/>
      <c r="M33" s="32"/>
      <c r="N33" s="33"/>
    </row>
    <row r="34" spans="1:14" x14ac:dyDescent="0.25">
      <c r="A34" s="41" t="s">
        <v>34</v>
      </c>
      <c r="B34" s="42"/>
      <c r="C34" s="43"/>
      <c r="D34" s="43"/>
      <c r="E34" s="43"/>
      <c r="F34" s="43"/>
      <c r="G34" s="32"/>
      <c r="H34" s="32"/>
      <c r="I34" s="32"/>
      <c r="J34" s="32"/>
      <c r="K34" s="32"/>
      <c r="L34" s="32"/>
      <c r="M34" s="32"/>
      <c r="N34" s="33"/>
    </row>
  </sheetData>
  <mergeCells count="3">
    <mergeCell ref="A1:G1"/>
    <mergeCell ref="A2:G2"/>
    <mergeCell ref="A3:G3"/>
  </mergeCells>
  <pageMargins left="0.70866141732283472" right="0.70866141732283472" top="0.23622047244094491" bottom="0.31496062992125984" header="0.19685039370078741" footer="0.31496062992125984"/>
  <pageSetup scale="90" orientation="landscape" horizontalDpi="4294967293" vertic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N34"/>
  <sheetViews>
    <sheetView workbookViewId="0">
      <selection activeCell="C7" sqref="C7"/>
    </sheetView>
  </sheetViews>
  <sheetFormatPr baseColWidth="10" defaultRowHeight="15" x14ac:dyDescent="0.25"/>
  <cols>
    <col min="1" max="1" width="8.7109375" customWidth="1"/>
    <col min="2" max="2" width="34.140625" customWidth="1"/>
    <col min="3" max="3" width="14" customWidth="1"/>
    <col min="4" max="4" width="13.5703125" customWidth="1"/>
    <col min="5" max="5" width="16.140625" customWidth="1"/>
    <col min="6" max="6" width="15.140625" customWidth="1"/>
    <col min="7" max="7" width="17.7109375" customWidth="1"/>
    <col min="10" max="10" width="12.7109375" bestFit="1" customWidth="1"/>
  </cols>
  <sheetData>
    <row r="1" spans="1:7" ht="17.25" customHeight="1" x14ac:dyDescent="0.25">
      <c r="A1" s="44" t="s">
        <v>0</v>
      </c>
      <c r="B1" s="44"/>
      <c r="C1" s="44"/>
      <c r="D1" s="44"/>
      <c r="E1" s="44"/>
      <c r="F1" s="44"/>
      <c r="G1" s="44"/>
    </row>
    <row r="2" spans="1:7" ht="11.25" customHeight="1" x14ac:dyDescent="0.25">
      <c r="A2" s="44" t="s">
        <v>1</v>
      </c>
      <c r="B2" s="44"/>
      <c r="C2" s="44"/>
      <c r="D2" s="44"/>
      <c r="E2" s="44"/>
      <c r="F2" s="44"/>
      <c r="G2" s="44"/>
    </row>
    <row r="3" spans="1:7" ht="14.25" customHeight="1" thickBot="1" x14ac:dyDescent="0.3">
      <c r="A3" s="45" t="s">
        <v>37</v>
      </c>
      <c r="B3" s="45"/>
      <c r="C3" s="45"/>
      <c r="D3" s="45"/>
      <c r="E3" s="45"/>
      <c r="F3" s="45"/>
      <c r="G3" s="45"/>
    </row>
    <row r="4" spans="1:7" ht="15.75" thickTop="1" x14ac:dyDescent="0.25">
      <c r="A4" s="1"/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3" t="s">
        <v>7</v>
      </c>
    </row>
    <row r="5" spans="1:7" x14ac:dyDescent="0.25">
      <c r="A5" s="4"/>
      <c r="B5" s="5" t="s">
        <v>8</v>
      </c>
      <c r="C5" s="6"/>
      <c r="D5" s="6"/>
      <c r="E5" s="6"/>
      <c r="F5" s="6"/>
      <c r="G5" s="7"/>
    </row>
    <row r="6" spans="1:7" x14ac:dyDescent="0.25">
      <c r="A6" s="4"/>
      <c r="B6" s="8" t="s">
        <v>9</v>
      </c>
      <c r="C6" s="9">
        <f>C7+C11+C13</f>
        <v>8632522.9000000004</v>
      </c>
      <c r="D6" s="9">
        <f>D7+D11+D13</f>
        <v>4422396.95</v>
      </c>
      <c r="E6" s="9">
        <f>E7+E11+E13</f>
        <v>5112821.96</v>
      </c>
      <c r="F6" s="9">
        <f>F7+F11+F13</f>
        <v>7942097.8900000006</v>
      </c>
      <c r="G6" s="10">
        <f>G7+G11+G13</f>
        <v>-690425.01</v>
      </c>
    </row>
    <row r="7" spans="1:7" ht="30" x14ac:dyDescent="0.25">
      <c r="A7" s="4"/>
      <c r="B7" s="11" t="s">
        <v>10</v>
      </c>
      <c r="C7" s="12">
        <f>C8+C9+C10</f>
        <v>4783760.41</v>
      </c>
      <c r="D7" s="12">
        <f>D8+D10+D9</f>
        <v>3915422.23</v>
      </c>
      <c r="E7" s="12">
        <f>E8+E10+E9</f>
        <v>4739387.96</v>
      </c>
      <c r="F7" s="12">
        <f>C7+D7-E7</f>
        <v>3959794.6800000006</v>
      </c>
      <c r="G7" s="13">
        <f>D7-E7</f>
        <v>-823965.73</v>
      </c>
    </row>
    <row r="8" spans="1:7" x14ac:dyDescent="0.25">
      <c r="A8" s="4"/>
      <c r="B8" s="14" t="s">
        <v>11</v>
      </c>
      <c r="C8" s="12">
        <v>4783760.41</v>
      </c>
      <c r="D8" s="12">
        <v>3915422.23</v>
      </c>
      <c r="E8" s="12">
        <v>4739387.96</v>
      </c>
      <c r="F8" s="12">
        <f t="shared" ref="F8:F27" si="0">C8+D8-E8</f>
        <v>3959794.6800000006</v>
      </c>
      <c r="G8" s="13">
        <f t="shared" ref="G8:G27" si="1">D8-E8</f>
        <v>-823965.73</v>
      </c>
    </row>
    <row r="9" spans="1:7" x14ac:dyDescent="0.25">
      <c r="A9" s="4"/>
      <c r="B9" s="15" t="s">
        <v>12</v>
      </c>
      <c r="C9" s="12">
        <v>0</v>
      </c>
      <c r="D9" s="12">
        <v>0</v>
      </c>
      <c r="E9" s="12">
        <v>0</v>
      </c>
      <c r="F9" s="12">
        <f t="shared" si="0"/>
        <v>0</v>
      </c>
      <c r="G9" s="13">
        <f t="shared" si="1"/>
        <v>0</v>
      </c>
    </row>
    <row r="10" spans="1:7" x14ac:dyDescent="0.25">
      <c r="A10" s="4"/>
      <c r="B10" s="14" t="s">
        <v>13</v>
      </c>
      <c r="C10" s="12">
        <v>0</v>
      </c>
      <c r="D10" s="12">
        <v>0</v>
      </c>
      <c r="E10" s="12">
        <v>0</v>
      </c>
      <c r="F10" s="12">
        <f t="shared" si="0"/>
        <v>0</v>
      </c>
      <c r="G10" s="13">
        <f t="shared" si="1"/>
        <v>0</v>
      </c>
    </row>
    <row r="11" spans="1:7" ht="30" x14ac:dyDescent="0.25">
      <c r="A11" s="4"/>
      <c r="B11" s="16" t="s">
        <v>14</v>
      </c>
      <c r="C11" s="9">
        <f>C12</f>
        <v>3838510.01</v>
      </c>
      <c r="D11" s="9">
        <f>D12</f>
        <v>506974.71999999997</v>
      </c>
      <c r="E11" s="9">
        <f>E12</f>
        <v>373434</v>
      </c>
      <c r="F11" s="9">
        <f>F12</f>
        <v>3972050.7299999995</v>
      </c>
      <c r="G11" s="10">
        <f>G12</f>
        <v>133540.71999999997</v>
      </c>
    </row>
    <row r="12" spans="1:7" ht="38.25" customHeight="1" x14ac:dyDescent="0.25">
      <c r="A12" s="4"/>
      <c r="B12" s="15" t="s">
        <v>15</v>
      </c>
      <c r="C12" s="12">
        <v>3838510.01</v>
      </c>
      <c r="D12" s="12">
        <v>506974.71999999997</v>
      </c>
      <c r="E12" s="12">
        <v>373434</v>
      </c>
      <c r="F12" s="12">
        <f>C12+D12-E12</f>
        <v>3972050.7299999995</v>
      </c>
      <c r="G12" s="13">
        <f t="shared" si="1"/>
        <v>133540.71999999997</v>
      </c>
    </row>
    <row r="13" spans="1:7" x14ac:dyDescent="0.25">
      <c r="A13" s="4"/>
      <c r="B13" s="11" t="s">
        <v>16</v>
      </c>
      <c r="C13" s="12">
        <f>C15+C14</f>
        <v>10252.48</v>
      </c>
      <c r="D13" s="12">
        <f>D15+D14</f>
        <v>0</v>
      </c>
      <c r="E13" s="12">
        <f>E15+E14</f>
        <v>0</v>
      </c>
      <c r="F13" s="12">
        <f>F15+F14</f>
        <v>10252.48</v>
      </c>
      <c r="G13" s="13">
        <f t="shared" si="1"/>
        <v>0</v>
      </c>
    </row>
    <row r="14" spans="1:7" x14ac:dyDescent="0.25">
      <c r="A14" s="4"/>
      <c r="B14" s="15" t="s">
        <v>17</v>
      </c>
      <c r="C14" s="12">
        <v>10252.48</v>
      </c>
      <c r="D14" s="12">
        <v>0</v>
      </c>
      <c r="E14" s="12">
        <v>0</v>
      </c>
      <c r="F14" s="12">
        <f t="shared" si="0"/>
        <v>10252.48</v>
      </c>
      <c r="G14" s="13">
        <f t="shared" si="1"/>
        <v>0</v>
      </c>
    </row>
    <row r="15" spans="1:7" ht="30" x14ac:dyDescent="0.25">
      <c r="A15" s="4"/>
      <c r="B15" s="17" t="s">
        <v>18</v>
      </c>
      <c r="C15" s="18">
        <v>0</v>
      </c>
      <c r="D15" s="18">
        <v>0</v>
      </c>
      <c r="E15" s="18">
        <v>0</v>
      </c>
      <c r="F15" s="12">
        <f t="shared" si="0"/>
        <v>0</v>
      </c>
      <c r="G15" s="13">
        <f t="shared" si="1"/>
        <v>0</v>
      </c>
    </row>
    <row r="16" spans="1:7" x14ac:dyDescent="0.25">
      <c r="A16" s="4"/>
      <c r="B16" s="8" t="s">
        <v>19</v>
      </c>
      <c r="C16" s="9">
        <f>C17+C21</f>
        <v>9319693.7199999988</v>
      </c>
      <c r="D16" s="9">
        <f t="shared" ref="D16:G16" si="2">D17+D21</f>
        <v>0</v>
      </c>
      <c r="E16" s="9">
        <f t="shared" si="2"/>
        <v>0</v>
      </c>
      <c r="F16" s="9">
        <f t="shared" si="2"/>
        <v>9319693.7199999988</v>
      </c>
      <c r="G16" s="10">
        <f t="shared" si="2"/>
        <v>0</v>
      </c>
    </row>
    <row r="17" spans="1:14" x14ac:dyDescent="0.25">
      <c r="A17" s="4"/>
      <c r="B17" s="11" t="s">
        <v>20</v>
      </c>
      <c r="C17" s="12">
        <f>C18+C19+C20</f>
        <v>3601007.2699999996</v>
      </c>
      <c r="D17" s="12">
        <f t="shared" ref="D17:G17" si="3">D18+D19+D20</f>
        <v>0</v>
      </c>
      <c r="E17" s="12">
        <f t="shared" si="3"/>
        <v>0</v>
      </c>
      <c r="F17" s="12">
        <f t="shared" si="3"/>
        <v>3601007.2699999996</v>
      </c>
      <c r="G17" s="13">
        <f t="shared" si="3"/>
        <v>0</v>
      </c>
    </row>
    <row r="18" spans="1:14" x14ac:dyDescent="0.25">
      <c r="A18" s="4"/>
      <c r="B18" s="15" t="s">
        <v>21</v>
      </c>
      <c r="C18" s="12">
        <v>1392648.74</v>
      </c>
      <c r="D18" s="12">
        <v>0</v>
      </c>
      <c r="E18" s="12">
        <v>0</v>
      </c>
      <c r="F18" s="12">
        <f t="shared" si="0"/>
        <v>1392648.74</v>
      </c>
      <c r="G18" s="13">
        <f t="shared" si="1"/>
        <v>0</v>
      </c>
    </row>
    <row r="19" spans="1:14" x14ac:dyDescent="0.25">
      <c r="A19" s="4"/>
      <c r="B19" s="15" t="s">
        <v>22</v>
      </c>
      <c r="C19" s="12">
        <v>2199858.5299999998</v>
      </c>
      <c r="D19" s="12">
        <v>0</v>
      </c>
      <c r="E19" s="12">
        <v>0</v>
      </c>
      <c r="F19" s="12">
        <f t="shared" si="0"/>
        <v>2199858.5299999998</v>
      </c>
      <c r="G19" s="13">
        <f t="shared" si="1"/>
        <v>0</v>
      </c>
    </row>
    <row r="20" spans="1:14" x14ac:dyDescent="0.25">
      <c r="A20" s="4"/>
      <c r="B20" s="15" t="s">
        <v>23</v>
      </c>
      <c r="C20" s="12">
        <v>8500</v>
      </c>
      <c r="D20" s="12">
        <v>0</v>
      </c>
      <c r="E20" s="12">
        <v>0</v>
      </c>
      <c r="F20" s="12">
        <f t="shared" si="0"/>
        <v>8500</v>
      </c>
      <c r="G20" s="13">
        <f t="shared" si="1"/>
        <v>0</v>
      </c>
    </row>
    <row r="21" spans="1:14" x14ac:dyDescent="0.25">
      <c r="A21" s="4"/>
      <c r="B21" s="11" t="s">
        <v>24</v>
      </c>
      <c r="C21" s="12">
        <v>5718686.4500000002</v>
      </c>
      <c r="D21" s="12">
        <v>0</v>
      </c>
      <c r="E21" s="12">
        <f t="shared" ref="E21:G21" si="4">E22+E23+E24+E25</f>
        <v>0</v>
      </c>
      <c r="F21" s="12">
        <f t="shared" si="4"/>
        <v>5718686.4500000002</v>
      </c>
      <c r="G21" s="13">
        <f t="shared" si="4"/>
        <v>0</v>
      </c>
    </row>
    <row r="22" spans="1:14" x14ac:dyDescent="0.25">
      <c r="A22" s="4"/>
      <c r="B22" s="14" t="s">
        <v>25</v>
      </c>
      <c r="C22" s="12">
        <v>2878935.93</v>
      </c>
      <c r="D22" s="12">
        <v>0</v>
      </c>
      <c r="E22" s="12">
        <v>0</v>
      </c>
      <c r="F22" s="12">
        <f>C22+D22-E22</f>
        <v>2878935.93</v>
      </c>
      <c r="G22" s="13">
        <f t="shared" si="1"/>
        <v>0</v>
      </c>
    </row>
    <row r="23" spans="1:14" x14ac:dyDescent="0.25">
      <c r="A23" s="4"/>
      <c r="B23" s="15" t="s">
        <v>26</v>
      </c>
      <c r="C23" s="12">
        <v>1591805.07</v>
      </c>
      <c r="D23" s="12">
        <v>0</v>
      </c>
      <c r="E23" s="12">
        <v>0</v>
      </c>
      <c r="F23" s="12">
        <f t="shared" si="0"/>
        <v>1591805.07</v>
      </c>
      <c r="G23" s="13">
        <f t="shared" si="1"/>
        <v>0</v>
      </c>
      <c r="J23" s="19"/>
    </row>
    <row r="24" spans="1:14" x14ac:dyDescent="0.25">
      <c r="A24" s="4"/>
      <c r="B24" s="15" t="s">
        <v>27</v>
      </c>
      <c r="C24" s="12">
        <v>726856.26</v>
      </c>
      <c r="D24" s="12">
        <v>0</v>
      </c>
      <c r="E24" s="12">
        <v>0</v>
      </c>
      <c r="F24" s="12">
        <f t="shared" si="0"/>
        <v>726856.26</v>
      </c>
      <c r="G24" s="13">
        <f t="shared" si="1"/>
        <v>0</v>
      </c>
      <c r="J24" s="19"/>
    </row>
    <row r="25" spans="1:14" x14ac:dyDescent="0.25">
      <c r="A25" s="4"/>
      <c r="B25" s="15" t="s">
        <v>28</v>
      </c>
      <c r="C25" s="12">
        <v>521089.19</v>
      </c>
      <c r="D25" s="12">
        <v>0</v>
      </c>
      <c r="E25" s="12">
        <v>0</v>
      </c>
      <c r="F25" s="12">
        <f t="shared" si="0"/>
        <v>521089.19</v>
      </c>
      <c r="G25" s="13">
        <f t="shared" si="1"/>
        <v>0</v>
      </c>
      <c r="J25" s="19"/>
    </row>
    <row r="26" spans="1:14" x14ac:dyDescent="0.25">
      <c r="A26" s="4"/>
      <c r="B26" s="11" t="s">
        <v>29</v>
      </c>
      <c r="C26" s="12"/>
      <c r="D26" s="12"/>
      <c r="E26" s="12"/>
      <c r="F26" s="12">
        <f t="shared" si="0"/>
        <v>0</v>
      </c>
      <c r="G26" s="13">
        <f t="shared" si="1"/>
        <v>0</v>
      </c>
    </row>
    <row r="27" spans="1:14" x14ac:dyDescent="0.25">
      <c r="A27" s="4"/>
      <c r="B27" s="11" t="s">
        <v>30</v>
      </c>
      <c r="C27" s="12"/>
      <c r="D27" s="12"/>
      <c r="E27" s="12"/>
      <c r="F27" s="12">
        <f t="shared" si="0"/>
        <v>0</v>
      </c>
      <c r="G27" s="13">
        <f t="shared" si="1"/>
        <v>0</v>
      </c>
    </row>
    <row r="28" spans="1:14" x14ac:dyDescent="0.25">
      <c r="A28" s="4"/>
      <c r="B28" s="20"/>
      <c r="C28" s="21"/>
      <c r="D28" s="21"/>
      <c r="E28" s="21"/>
      <c r="F28" s="21"/>
      <c r="G28" s="22"/>
    </row>
    <row r="29" spans="1:14" ht="20.25" customHeight="1" thickBot="1" x14ac:dyDescent="0.3">
      <c r="A29" s="23"/>
      <c r="B29" s="24" t="s">
        <v>31</v>
      </c>
      <c r="C29" s="25">
        <f>C16+C6</f>
        <v>17952216.619999997</v>
      </c>
      <c r="D29" s="25">
        <f>D16+D6</f>
        <v>4422396.95</v>
      </c>
      <c r="E29" s="25">
        <f>E16+E6</f>
        <v>5112821.96</v>
      </c>
      <c r="F29" s="25">
        <f>F16+F6</f>
        <v>17261791.609999999</v>
      </c>
      <c r="G29" s="26">
        <f>G16+G6</f>
        <v>-690425.01</v>
      </c>
    </row>
    <row r="30" spans="1:14" ht="15.75" thickTop="1" x14ac:dyDescent="0.25">
      <c r="B30" s="27"/>
      <c r="C30" s="28"/>
      <c r="D30" s="28"/>
    </row>
    <row r="31" spans="1:14" x14ac:dyDescent="0.25">
      <c r="A31" s="29" t="s">
        <v>32</v>
      </c>
      <c r="B31" s="29"/>
      <c r="C31" s="30"/>
      <c r="D31" s="30"/>
      <c r="E31" s="31"/>
      <c r="F31" s="31"/>
      <c r="G31" s="32"/>
      <c r="H31" s="32"/>
      <c r="I31" s="32"/>
      <c r="J31" s="32"/>
      <c r="K31" s="32"/>
      <c r="L31" s="32"/>
      <c r="M31" s="32"/>
      <c r="N31" s="33"/>
    </row>
    <row r="32" spans="1:14" x14ac:dyDescent="0.25">
      <c r="A32" s="34"/>
      <c r="B32" s="35"/>
      <c r="C32" s="35"/>
      <c r="D32" s="36"/>
      <c r="E32" s="37"/>
      <c r="F32" s="38"/>
      <c r="G32" s="32"/>
      <c r="H32" s="32"/>
      <c r="I32" s="32"/>
      <c r="J32" s="32"/>
      <c r="K32" s="32"/>
      <c r="L32" s="32"/>
      <c r="M32" s="32"/>
      <c r="N32" s="33"/>
    </row>
    <row r="33" spans="1:14" x14ac:dyDescent="0.25">
      <c r="A33" s="39" t="s">
        <v>33</v>
      </c>
      <c r="B33" s="40"/>
      <c r="C33" s="31"/>
      <c r="D33" s="31"/>
      <c r="E33" s="31"/>
      <c r="F33" s="31"/>
      <c r="G33" s="32"/>
      <c r="H33" s="32"/>
      <c r="I33" s="32"/>
      <c r="J33" s="32"/>
      <c r="K33" s="32"/>
      <c r="L33" s="32"/>
      <c r="M33" s="32"/>
      <c r="N33" s="33"/>
    </row>
    <row r="34" spans="1:14" x14ac:dyDescent="0.25">
      <c r="A34" s="41" t="s">
        <v>34</v>
      </c>
      <c r="B34" s="42"/>
      <c r="C34" s="43"/>
      <c r="D34" s="43"/>
      <c r="E34" s="43"/>
      <c r="F34" s="43"/>
      <c r="G34" s="32"/>
      <c r="H34" s="32"/>
      <c r="I34" s="32"/>
      <c r="J34" s="32"/>
      <c r="K34" s="32"/>
      <c r="L34" s="32"/>
      <c r="M34" s="32"/>
      <c r="N34" s="33"/>
    </row>
  </sheetData>
  <mergeCells count="3">
    <mergeCell ref="A1:G1"/>
    <mergeCell ref="A2:G2"/>
    <mergeCell ref="A3:G3"/>
  </mergeCells>
  <pageMargins left="0.70866141732283472" right="0.70866141732283472" top="0.23622047244094491" bottom="0.31496062992125984" header="0.19685039370078741" footer="0.31496062992125984"/>
  <pageSetup scale="9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N34"/>
  <sheetViews>
    <sheetView topLeftCell="A4" workbookViewId="0">
      <selection activeCell="B31" sqref="B31"/>
    </sheetView>
  </sheetViews>
  <sheetFormatPr baseColWidth="10" defaultRowHeight="15" x14ac:dyDescent="0.25"/>
  <cols>
    <col min="1" max="1" width="8.7109375" customWidth="1"/>
    <col min="2" max="2" width="34.140625" customWidth="1"/>
    <col min="3" max="3" width="14" customWidth="1"/>
    <col min="4" max="4" width="13.5703125" customWidth="1"/>
    <col min="5" max="5" width="16.140625" customWidth="1"/>
    <col min="6" max="6" width="15.140625" customWidth="1"/>
    <col min="7" max="7" width="17.7109375" customWidth="1"/>
    <col min="10" max="10" width="12.7109375" bestFit="1" customWidth="1"/>
  </cols>
  <sheetData>
    <row r="1" spans="1:7" ht="17.25" customHeight="1" x14ac:dyDescent="0.25">
      <c r="A1" s="44" t="s">
        <v>0</v>
      </c>
      <c r="B1" s="44"/>
      <c r="C1" s="44"/>
      <c r="D1" s="44"/>
      <c r="E1" s="44"/>
      <c r="F1" s="44"/>
      <c r="G1" s="44"/>
    </row>
    <row r="2" spans="1:7" ht="11.25" customHeight="1" x14ac:dyDescent="0.25">
      <c r="A2" s="44" t="s">
        <v>1</v>
      </c>
      <c r="B2" s="44"/>
      <c r="C2" s="44"/>
      <c r="D2" s="44"/>
      <c r="E2" s="44"/>
      <c r="F2" s="44"/>
      <c r="G2" s="44"/>
    </row>
    <row r="3" spans="1:7" ht="14.25" customHeight="1" thickBot="1" x14ac:dyDescent="0.3">
      <c r="A3" s="45" t="s">
        <v>36</v>
      </c>
      <c r="B3" s="45"/>
      <c r="C3" s="45"/>
      <c r="D3" s="45"/>
      <c r="E3" s="45"/>
      <c r="F3" s="45"/>
      <c r="G3" s="45"/>
    </row>
    <row r="4" spans="1:7" ht="15.75" thickTop="1" x14ac:dyDescent="0.25">
      <c r="A4" s="1"/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3" t="s">
        <v>7</v>
      </c>
    </row>
    <row r="5" spans="1:7" x14ac:dyDescent="0.25">
      <c r="A5" s="4"/>
      <c r="B5" s="5" t="s">
        <v>8</v>
      </c>
      <c r="C5" s="6"/>
      <c r="D5" s="6"/>
      <c r="E5" s="6"/>
      <c r="F5" s="6"/>
      <c r="G5" s="7"/>
    </row>
    <row r="6" spans="1:7" x14ac:dyDescent="0.25">
      <c r="A6" s="4"/>
      <c r="B6" s="8" t="s">
        <v>9</v>
      </c>
      <c r="C6" s="9">
        <f>C7+C11+C13</f>
        <v>8675940.2400000002</v>
      </c>
      <c r="D6" s="9">
        <f>D7+D11+D13</f>
        <v>5318805.16</v>
      </c>
      <c r="E6" s="9">
        <f>E7+E11+E13</f>
        <v>5362222.5</v>
      </c>
      <c r="F6" s="9">
        <f>F7+F11+F13</f>
        <v>8632522.9000000004</v>
      </c>
      <c r="G6" s="10">
        <f>G7+G11+G13</f>
        <v>-43417.339999999502</v>
      </c>
    </row>
    <row r="7" spans="1:7" ht="30" x14ac:dyDescent="0.25">
      <c r="A7" s="4"/>
      <c r="B7" s="11" t="s">
        <v>10</v>
      </c>
      <c r="C7" s="12">
        <f>C8+C9+C10</f>
        <v>4676155.3099999996</v>
      </c>
      <c r="D7" s="12">
        <f>D8+D10+D9</f>
        <v>4567817.7</v>
      </c>
      <c r="E7" s="12">
        <f>E8+E10+E9</f>
        <v>4460212.5999999996</v>
      </c>
      <c r="F7" s="12">
        <f>C7+D7-E7</f>
        <v>4783760.41</v>
      </c>
      <c r="G7" s="13">
        <f>D7-E7</f>
        <v>107605.10000000056</v>
      </c>
    </row>
    <row r="8" spans="1:7" x14ac:dyDescent="0.25">
      <c r="A8" s="4"/>
      <c r="B8" s="14" t="s">
        <v>11</v>
      </c>
      <c r="C8" s="12">
        <v>4676155.3099999996</v>
      </c>
      <c r="D8" s="12">
        <v>4567817.7</v>
      </c>
      <c r="E8" s="12">
        <v>4460212.5999999996</v>
      </c>
      <c r="F8" s="12">
        <f t="shared" ref="F8:F27" si="0">C8+D8-E8</f>
        <v>4783760.41</v>
      </c>
      <c r="G8" s="13">
        <f t="shared" ref="G8:G27" si="1">D8-E8</f>
        <v>107605.10000000056</v>
      </c>
    </row>
    <row r="9" spans="1:7" x14ac:dyDescent="0.25">
      <c r="A9" s="4"/>
      <c r="B9" s="15" t="s">
        <v>12</v>
      </c>
      <c r="C9" s="12">
        <v>0</v>
      </c>
      <c r="D9" s="12">
        <v>0</v>
      </c>
      <c r="E9" s="12">
        <v>0</v>
      </c>
      <c r="F9" s="12">
        <f t="shared" si="0"/>
        <v>0</v>
      </c>
      <c r="G9" s="13">
        <f t="shared" si="1"/>
        <v>0</v>
      </c>
    </row>
    <row r="10" spans="1:7" x14ac:dyDescent="0.25">
      <c r="A10" s="4"/>
      <c r="B10" s="14" t="s">
        <v>13</v>
      </c>
      <c r="C10" s="12">
        <v>0</v>
      </c>
      <c r="D10" s="12">
        <v>0</v>
      </c>
      <c r="E10" s="12">
        <v>0</v>
      </c>
      <c r="F10" s="12">
        <f t="shared" si="0"/>
        <v>0</v>
      </c>
      <c r="G10" s="13">
        <f t="shared" si="1"/>
        <v>0</v>
      </c>
    </row>
    <row r="11" spans="1:7" ht="30" x14ac:dyDescent="0.25">
      <c r="A11" s="4"/>
      <c r="B11" s="16" t="s">
        <v>14</v>
      </c>
      <c r="C11" s="9">
        <f>C12</f>
        <v>3989532.45</v>
      </c>
      <c r="D11" s="9">
        <f>D12</f>
        <v>750987.46</v>
      </c>
      <c r="E11" s="9">
        <f>E12</f>
        <v>902009.9</v>
      </c>
      <c r="F11" s="9">
        <f>F12</f>
        <v>3838510.0100000002</v>
      </c>
      <c r="G11" s="10">
        <f>G12</f>
        <v>-151022.44000000006</v>
      </c>
    </row>
    <row r="12" spans="1:7" ht="38.25" customHeight="1" x14ac:dyDescent="0.25">
      <c r="A12" s="4"/>
      <c r="B12" s="15" t="s">
        <v>15</v>
      </c>
      <c r="C12" s="12">
        <v>3989532.45</v>
      </c>
      <c r="D12" s="12">
        <v>750987.46</v>
      </c>
      <c r="E12" s="12">
        <v>902009.9</v>
      </c>
      <c r="F12" s="12">
        <f>C12+D12-E12</f>
        <v>3838510.0100000002</v>
      </c>
      <c r="G12" s="13">
        <f t="shared" si="1"/>
        <v>-151022.44000000006</v>
      </c>
    </row>
    <row r="13" spans="1:7" x14ac:dyDescent="0.25">
      <c r="A13" s="4"/>
      <c r="B13" s="11" t="s">
        <v>16</v>
      </c>
      <c r="C13" s="12">
        <f>C15+C14</f>
        <v>10252.48</v>
      </c>
      <c r="D13" s="12">
        <f>D15+D14</f>
        <v>0</v>
      </c>
      <c r="E13" s="12">
        <f>E15+E14</f>
        <v>0</v>
      </c>
      <c r="F13" s="12">
        <f>F15+F14</f>
        <v>10252.48</v>
      </c>
      <c r="G13" s="13">
        <f t="shared" si="1"/>
        <v>0</v>
      </c>
    </row>
    <row r="14" spans="1:7" x14ac:dyDescent="0.25">
      <c r="A14" s="4"/>
      <c r="B14" s="15" t="s">
        <v>17</v>
      </c>
      <c r="C14" s="12">
        <v>10252.48</v>
      </c>
      <c r="D14" s="12">
        <v>0</v>
      </c>
      <c r="E14" s="12">
        <v>0</v>
      </c>
      <c r="F14" s="12">
        <f t="shared" si="0"/>
        <v>10252.48</v>
      </c>
      <c r="G14" s="13">
        <f t="shared" si="1"/>
        <v>0</v>
      </c>
    </row>
    <row r="15" spans="1:7" ht="30" x14ac:dyDescent="0.25">
      <c r="A15" s="4"/>
      <c r="B15" s="17" t="s">
        <v>18</v>
      </c>
      <c r="C15" s="18">
        <v>0</v>
      </c>
      <c r="D15" s="18">
        <v>0</v>
      </c>
      <c r="E15" s="18">
        <v>0</v>
      </c>
      <c r="F15" s="12">
        <f t="shared" si="0"/>
        <v>0</v>
      </c>
      <c r="G15" s="13">
        <f t="shared" si="1"/>
        <v>0</v>
      </c>
    </row>
    <row r="16" spans="1:7" x14ac:dyDescent="0.25">
      <c r="A16" s="4"/>
      <c r="B16" s="8" t="s">
        <v>19</v>
      </c>
      <c r="C16" s="9">
        <f>C17+C21</f>
        <v>9319693.7199999988</v>
      </c>
      <c r="D16" s="9">
        <f t="shared" ref="D16:G16" si="2">D17+D21</f>
        <v>0</v>
      </c>
      <c r="E16" s="9">
        <f t="shared" si="2"/>
        <v>0</v>
      </c>
      <c r="F16" s="9">
        <f t="shared" si="2"/>
        <v>9319693.7199999988</v>
      </c>
      <c r="G16" s="10">
        <f t="shared" si="2"/>
        <v>0</v>
      </c>
    </row>
    <row r="17" spans="1:14" x14ac:dyDescent="0.25">
      <c r="A17" s="4"/>
      <c r="B17" s="11" t="s">
        <v>20</v>
      </c>
      <c r="C17" s="12">
        <f>C18+C19+C20</f>
        <v>3601007.2699999996</v>
      </c>
      <c r="D17" s="12">
        <f t="shared" ref="D17:G17" si="3">D18+D19+D20</f>
        <v>0</v>
      </c>
      <c r="E17" s="12">
        <f t="shared" si="3"/>
        <v>0</v>
      </c>
      <c r="F17" s="12">
        <f t="shared" si="3"/>
        <v>3601007.2699999996</v>
      </c>
      <c r="G17" s="13">
        <f t="shared" si="3"/>
        <v>0</v>
      </c>
    </row>
    <row r="18" spans="1:14" x14ac:dyDescent="0.25">
      <c r="A18" s="4"/>
      <c r="B18" s="15" t="s">
        <v>21</v>
      </c>
      <c r="C18" s="12">
        <v>1392648.74</v>
      </c>
      <c r="D18" s="12">
        <v>0</v>
      </c>
      <c r="E18" s="12">
        <v>0</v>
      </c>
      <c r="F18" s="12">
        <f t="shared" si="0"/>
        <v>1392648.74</v>
      </c>
      <c r="G18" s="13">
        <f t="shared" si="1"/>
        <v>0</v>
      </c>
    </row>
    <row r="19" spans="1:14" x14ac:dyDescent="0.25">
      <c r="A19" s="4"/>
      <c r="B19" s="15" t="s">
        <v>22</v>
      </c>
      <c r="C19" s="12">
        <v>2199858.5299999998</v>
      </c>
      <c r="D19" s="12">
        <v>0</v>
      </c>
      <c r="E19" s="12">
        <v>0</v>
      </c>
      <c r="F19" s="12">
        <f t="shared" si="0"/>
        <v>2199858.5299999998</v>
      </c>
      <c r="G19" s="13">
        <f t="shared" si="1"/>
        <v>0</v>
      </c>
    </row>
    <row r="20" spans="1:14" x14ac:dyDescent="0.25">
      <c r="A20" s="4"/>
      <c r="B20" s="15" t="s">
        <v>23</v>
      </c>
      <c r="C20" s="12">
        <v>8500</v>
      </c>
      <c r="D20" s="12">
        <v>0</v>
      </c>
      <c r="E20" s="12">
        <v>0</v>
      </c>
      <c r="F20" s="12">
        <f t="shared" si="0"/>
        <v>8500</v>
      </c>
      <c r="G20" s="13">
        <f t="shared" si="1"/>
        <v>0</v>
      </c>
    </row>
    <row r="21" spans="1:14" x14ac:dyDescent="0.25">
      <c r="A21" s="4"/>
      <c r="B21" s="11" t="s">
        <v>24</v>
      </c>
      <c r="C21" s="12">
        <v>5718686.4500000002</v>
      </c>
      <c r="D21" s="12">
        <v>0</v>
      </c>
      <c r="E21" s="12">
        <f t="shared" ref="E21:G21" si="4">E22+E23+E24+E25</f>
        <v>0</v>
      </c>
      <c r="F21" s="12">
        <f t="shared" si="4"/>
        <v>5718686.4500000002</v>
      </c>
      <c r="G21" s="13">
        <f t="shared" si="4"/>
        <v>0</v>
      </c>
    </row>
    <row r="22" spans="1:14" x14ac:dyDescent="0.25">
      <c r="A22" s="4"/>
      <c r="B22" s="14" t="s">
        <v>25</v>
      </c>
      <c r="C22" s="12">
        <v>2878935.93</v>
      </c>
      <c r="D22" s="12">
        <v>0</v>
      </c>
      <c r="E22" s="12">
        <v>0</v>
      </c>
      <c r="F22" s="12">
        <f>C22+D22-E22</f>
        <v>2878935.93</v>
      </c>
      <c r="G22" s="13">
        <f t="shared" si="1"/>
        <v>0</v>
      </c>
    </row>
    <row r="23" spans="1:14" x14ac:dyDescent="0.25">
      <c r="A23" s="4"/>
      <c r="B23" s="15" t="s">
        <v>26</v>
      </c>
      <c r="C23" s="12">
        <v>1591805.07</v>
      </c>
      <c r="D23" s="12">
        <v>0</v>
      </c>
      <c r="E23" s="12">
        <v>0</v>
      </c>
      <c r="F23" s="12">
        <f t="shared" si="0"/>
        <v>1591805.07</v>
      </c>
      <c r="G23" s="13">
        <f t="shared" si="1"/>
        <v>0</v>
      </c>
      <c r="J23" s="19"/>
    </row>
    <row r="24" spans="1:14" x14ac:dyDescent="0.25">
      <c r="A24" s="4"/>
      <c r="B24" s="15" t="s">
        <v>27</v>
      </c>
      <c r="C24" s="12">
        <v>726856.26</v>
      </c>
      <c r="D24" s="12">
        <v>0</v>
      </c>
      <c r="E24" s="12">
        <v>0</v>
      </c>
      <c r="F24" s="12">
        <f t="shared" si="0"/>
        <v>726856.26</v>
      </c>
      <c r="G24" s="13">
        <f t="shared" si="1"/>
        <v>0</v>
      </c>
      <c r="J24" s="19"/>
    </row>
    <row r="25" spans="1:14" x14ac:dyDescent="0.25">
      <c r="A25" s="4"/>
      <c r="B25" s="15" t="s">
        <v>28</v>
      </c>
      <c r="C25" s="12">
        <v>521089.19</v>
      </c>
      <c r="D25" s="12">
        <v>0</v>
      </c>
      <c r="E25" s="12">
        <v>0</v>
      </c>
      <c r="F25" s="12">
        <f t="shared" si="0"/>
        <v>521089.19</v>
      </c>
      <c r="G25" s="13">
        <f t="shared" si="1"/>
        <v>0</v>
      </c>
      <c r="J25" s="19"/>
    </row>
    <row r="26" spans="1:14" x14ac:dyDescent="0.25">
      <c r="A26" s="4"/>
      <c r="B26" s="11" t="s">
        <v>29</v>
      </c>
      <c r="C26" s="12"/>
      <c r="D26" s="12"/>
      <c r="E26" s="12"/>
      <c r="F26" s="12">
        <f t="shared" si="0"/>
        <v>0</v>
      </c>
      <c r="G26" s="13">
        <f t="shared" si="1"/>
        <v>0</v>
      </c>
    </row>
    <row r="27" spans="1:14" x14ac:dyDescent="0.25">
      <c r="A27" s="4"/>
      <c r="B27" s="11" t="s">
        <v>30</v>
      </c>
      <c r="C27" s="12"/>
      <c r="D27" s="12"/>
      <c r="E27" s="12"/>
      <c r="F27" s="12">
        <f t="shared" si="0"/>
        <v>0</v>
      </c>
      <c r="G27" s="13">
        <f t="shared" si="1"/>
        <v>0</v>
      </c>
    </row>
    <row r="28" spans="1:14" x14ac:dyDescent="0.25">
      <c r="A28" s="4"/>
      <c r="B28" s="20"/>
      <c r="C28" s="21"/>
      <c r="D28" s="21"/>
      <c r="E28" s="21"/>
      <c r="F28" s="21"/>
      <c r="G28" s="22"/>
    </row>
    <row r="29" spans="1:14" ht="20.25" customHeight="1" thickBot="1" x14ac:dyDescent="0.3">
      <c r="A29" s="23"/>
      <c r="B29" s="24" t="s">
        <v>31</v>
      </c>
      <c r="C29" s="25">
        <f>C16+C6</f>
        <v>17995633.960000001</v>
      </c>
      <c r="D29" s="25">
        <f>D16+D6</f>
        <v>5318805.16</v>
      </c>
      <c r="E29" s="25">
        <f>E16+E6</f>
        <v>5362222.5</v>
      </c>
      <c r="F29" s="25">
        <f>F16+F6</f>
        <v>17952216.619999997</v>
      </c>
      <c r="G29" s="26">
        <f>G16+G6</f>
        <v>-43417.339999999502</v>
      </c>
    </row>
    <row r="30" spans="1:14" ht="15.75" thickTop="1" x14ac:dyDescent="0.25">
      <c r="B30" s="27"/>
      <c r="C30" s="28"/>
      <c r="D30" s="28"/>
    </row>
    <row r="31" spans="1:14" x14ac:dyDescent="0.25">
      <c r="A31" s="29" t="s">
        <v>32</v>
      </c>
      <c r="B31" s="29"/>
      <c r="C31" s="30"/>
      <c r="D31" s="30"/>
      <c r="E31" s="31"/>
      <c r="F31" s="31"/>
      <c r="G31" s="32"/>
      <c r="H31" s="32"/>
      <c r="I31" s="32"/>
      <c r="J31" s="32"/>
      <c r="K31" s="32"/>
      <c r="L31" s="32"/>
      <c r="M31" s="32"/>
      <c r="N31" s="33"/>
    </row>
    <row r="32" spans="1:14" x14ac:dyDescent="0.25">
      <c r="A32" s="34"/>
      <c r="B32" s="35"/>
      <c r="C32" s="35"/>
      <c r="D32" s="36"/>
      <c r="E32" s="37"/>
      <c r="F32" s="38"/>
      <c r="G32" s="32"/>
      <c r="H32" s="32"/>
      <c r="I32" s="32"/>
      <c r="J32" s="32"/>
      <c r="K32" s="32"/>
      <c r="L32" s="32"/>
      <c r="M32" s="32"/>
      <c r="N32" s="33"/>
    </row>
    <row r="33" spans="1:14" x14ac:dyDescent="0.25">
      <c r="A33" s="39" t="s">
        <v>33</v>
      </c>
      <c r="B33" s="40"/>
      <c r="C33" s="31"/>
      <c r="D33" s="31"/>
      <c r="E33" s="31"/>
      <c r="F33" s="31"/>
      <c r="G33" s="32"/>
      <c r="H33" s="32"/>
      <c r="I33" s="32"/>
      <c r="J33" s="32"/>
      <c r="K33" s="32"/>
      <c r="L33" s="32"/>
      <c r="M33" s="32"/>
      <c r="N33" s="33"/>
    </row>
    <row r="34" spans="1:14" x14ac:dyDescent="0.25">
      <c r="A34" s="41" t="s">
        <v>34</v>
      </c>
      <c r="B34" s="42"/>
      <c r="C34" s="43"/>
      <c r="D34" s="43"/>
      <c r="E34" s="43"/>
      <c r="F34" s="43"/>
      <c r="G34" s="32"/>
      <c r="H34" s="32"/>
      <c r="I34" s="32"/>
      <c r="J34" s="32"/>
      <c r="K34" s="32"/>
      <c r="L34" s="32"/>
      <c r="M34" s="32"/>
      <c r="N34" s="33"/>
    </row>
  </sheetData>
  <mergeCells count="3">
    <mergeCell ref="A1:G1"/>
    <mergeCell ref="A2:G2"/>
    <mergeCell ref="A3:G3"/>
  </mergeCells>
  <pageMargins left="0.70866141732283472" right="0.70866141732283472" top="0.23622047244094491" bottom="0.31496062992125984" header="0.19685039370078741" footer="0.31496062992125984"/>
  <pageSetup scale="9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N34"/>
  <sheetViews>
    <sheetView workbookViewId="0">
      <selection activeCell="F8" sqref="F8"/>
    </sheetView>
  </sheetViews>
  <sheetFormatPr baseColWidth="10" defaultRowHeight="15" x14ac:dyDescent="0.25"/>
  <cols>
    <col min="1" max="1" width="8.7109375" customWidth="1"/>
    <col min="2" max="2" width="34.140625" customWidth="1"/>
    <col min="3" max="3" width="14" customWidth="1"/>
    <col min="4" max="4" width="13.5703125" customWidth="1"/>
    <col min="5" max="5" width="16.140625" customWidth="1"/>
    <col min="6" max="6" width="15.140625" customWidth="1"/>
    <col min="7" max="7" width="17.7109375" customWidth="1"/>
    <col min="10" max="10" width="12.7109375" bestFit="1" customWidth="1"/>
  </cols>
  <sheetData>
    <row r="1" spans="1:7" ht="17.25" customHeight="1" x14ac:dyDescent="0.25">
      <c r="A1" s="44" t="s">
        <v>0</v>
      </c>
      <c r="B1" s="44"/>
      <c r="C1" s="44"/>
      <c r="D1" s="44"/>
      <c r="E1" s="44"/>
      <c r="F1" s="44"/>
      <c r="G1" s="44"/>
    </row>
    <row r="2" spans="1:7" ht="11.25" customHeight="1" x14ac:dyDescent="0.25">
      <c r="A2" s="44" t="s">
        <v>1</v>
      </c>
      <c r="B2" s="44"/>
      <c r="C2" s="44"/>
      <c r="D2" s="44"/>
      <c r="E2" s="44"/>
      <c r="F2" s="44"/>
      <c r="G2" s="44"/>
    </row>
    <row r="3" spans="1:7" ht="14.25" customHeight="1" thickBot="1" x14ac:dyDescent="0.3">
      <c r="A3" s="45" t="s">
        <v>35</v>
      </c>
      <c r="B3" s="45"/>
      <c r="C3" s="45"/>
      <c r="D3" s="45"/>
      <c r="E3" s="45"/>
      <c r="F3" s="45"/>
      <c r="G3" s="45"/>
    </row>
    <row r="4" spans="1:7" ht="15.75" thickTop="1" x14ac:dyDescent="0.25">
      <c r="A4" s="1"/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3" t="s">
        <v>7</v>
      </c>
    </row>
    <row r="5" spans="1:7" x14ac:dyDescent="0.25">
      <c r="A5" s="4"/>
      <c r="B5" s="5" t="s">
        <v>8</v>
      </c>
      <c r="C5" s="6"/>
      <c r="D5" s="6"/>
      <c r="E5" s="6"/>
      <c r="F5" s="6"/>
      <c r="G5" s="7"/>
    </row>
    <row r="6" spans="1:7" x14ac:dyDescent="0.25">
      <c r="A6" s="4"/>
      <c r="B6" s="8" t="s">
        <v>9</v>
      </c>
      <c r="C6" s="9">
        <f>C7+C11+C13</f>
        <v>5872769.0800000001</v>
      </c>
      <c r="D6" s="9">
        <f>D7+D11+D13</f>
        <v>6476901.3899999997</v>
      </c>
      <c r="E6" s="9">
        <f>E7+E11+E13</f>
        <v>3673730.3400000003</v>
      </c>
      <c r="F6" s="9">
        <f>F7+F11+F13</f>
        <v>8675940.1300000008</v>
      </c>
      <c r="G6" s="10">
        <f>G7+G11+G13</f>
        <v>2803171.0499999993</v>
      </c>
    </row>
    <row r="7" spans="1:7" ht="30" x14ac:dyDescent="0.25">
      <c r="A7" s="4"/>
      <c r="B7" s="11" t="s">
        <v>10</v>
      </c>
      <c r="C7" s="12">
        <f>C8+C9+C10</f>
        <v>2281293.9500000002</v>
      </c>
      <c r="D7" s="12">
        <f>D8+D10+D9</f>
        <v>5286868.5</v>
      </c>
      <c r="E7" s="12">
        <f>E8+E10+E9</f>
        <v>2892007.24</v>
      </c>
      <c r="F7" s="12">
        <f>C7+D7-E7</f>
        <v>4676155.21</v>
      </c>
      <c r="G7" s="13">
        <f>D7-E7</f>
        <v>2394861.2599999998</v>
      </c>
    </row>
    <row r="8" spans="1:7" x14ac:dyDescent="0.25">
      <c r="A8" s="4"/>
      <c r="B8" s="14" t="s">
        <v>11</v>
      </c>
      <c r="C8" s="12">
        <v>2281293.9500000002</v>
      </c>
      <c r="D8" s="12">
        <v>5286868.5</v>
      </c>
      <c r="E8" s="12">
        <v>2892007.24</v>
      </c>
      <c r="F8" s="12">
        <f t="shared" ref="F8:F27" si="0">C8+D8-E8</f>
        <v>4676155.21</v>
      </c>
      <c r="G8" s="13">
        <f t="shared" ref="G8:G27" si="1">D8-E8</f>
        <v>2394861.2599999998</v>
      </c>
    </row>
    <row r="9" spans="1:7" x14ac:dyDescent="0.25">
      <c r="A9" s="4"/>
      <c r="B9" s="15" t="s">
        <v>12</v>
      </c>
      <c r="C9" s="12">
        <v>0</v>
      </c>
      <c r="D9" s="12">
        <v>0</v>
      </c>
      <c r="E9" s="12">
        <v>0</v>
      </c>
      <c r="F9" s="12">
        <f t="shared" si="0"/>
        <v>0</v>
      </c>
      <c r="G9" s="13">
        <f t="shared" si="1"/>
        <v>0</v>
      </c>
    </row>
    <row r="10" spans="1:7" x14ac:dyDescent="0.25">
      <c r="A10" s="4"/>
      <c r="B10" s="14" t="s">
        <v>13</v>
      </c>
      <c r="C10" s="12">
        <v>0</v>
      </c>
      <c r="D10" s="12">
        <v>0</v>
      </c>
      <c r="E10" s="12">
        <v>0</v>
      </c>
      <c r="F10" s="12">
        <f t="shared" si="0"/>
        <v>0</v>
      </c>
      <c r="G10" s="13">
        <f t="shared" si="1"/>
        <v>0</v>
      </c>
    </row>
    <row r="11" spans="1:7" ht="30" x14ac:dyDescent="0.25">
      <c r="A11" s="4"/>
      <c r="B11" s="16" t="s">
        <v>14</v>
      </c>
      <c r="C11" s="9">
        <f>C12</f>
        <v>2923969.56</v>
      </c>
      <c r="D11" s="9">
        <f>D12</f>
        <v>1190032.8899999999</v>
      </c>
      <c r="E11" s="9">
        <f>E12</f>
        <v>124470</v>
      </c>
      <c r="F11" s="9">
        <f>F12</f>
        <v>3989532.45</v>
      </c>
      <c r="G11" s="10">
        <f>G12</f>
        <v>1065562.8899999999</v>
      </c>
    </row>
    <row r="12" spans="1:7" ht="38.25" customHeight="1" x14ac:dyDescent="0.25">
      <c r="A12" s="4"/>
      <c r="B12" s="15" t="s">
        <v>15</v>
      </c>
      <c r="C12" s="12">
        <v>2923969.56</v>
      </c>
      <c r="D12" s="12">
        <v>1190032.8899999999</v>
      </c>
      <c r="E12" s="12">
        <v>124470</v>
      </c>
      <c r="F12" s="12">
        <f>C12+D12-E12</f>
        <v>3989532.45</v>
      </c>
      <c r="G12" s="13">
        <f t="shared" si="1"/>
        <v>1065562.8899999999</v>
      </c>
    </row>
    <row r="13" spans="1:7" x14ac:dyDescent="0.25">
      <c r="A13" s="4"/>
      <c r="B13" s="11" t="s">
        <v>16</v>
      </c>
      <c r="C13" s="12">
        <f>C15+C14</f>
        <v>667505.56999999995</v>
      </c>
      <c r="D13" s="12">
        <f>D15+D14</f>
        <v>0</v>
      </c>
      <c r="E13" s="12">
        <f>E15+E14</f>
        <v>657253.1</v>
      </c>
      <c r="F13" s="12">
        <f>F15+F14</f>
        <v>10252.469999999999</v>
      </c>
      <c r="G13" s="13">
        <f t="shared" si="1"/>
        <v>-657253.1</v>
      </c>
    </row>
    <row r="14" spans="1:7" x14ac:dyDescent="0.25">
      <c r="A14" s="4"/>
      <c r="B14" s="15" t="s">
        <v>17</v>
      </c>
      <c r="C14" s="12">
        <v>10252.469999999999</v>
      </c>
      <c r="D14" s="12">
        <v>0</v>
      </c>
      <c r="E14" s="12">
        <v>0</v>
      </c>
      <c r="F14" s="12">
        <f t="shared" si="0"/>
        <v>10252.469999999999</v>
      </c>
      <c r="G14" s="13">
        <f t="shared" si="1"/>
        <v>0</v>
      </c>
    </row>
    <row r="15" spans="1:7" ht="30" x14ac:dyDescent="0.25">
      <c r="A15" s="4"/>
      <c r="B15" s="17" t="s">
        <v>18</v>
      </c>
      <c r="C15" s="18">
        <v>657253.1</v>
      </c>
      <c r="D15" s="18">
        <v>0</v>
      </c>
      <c r="E15" s="18">
        <v>657253.1</v>
      </c>
      <c r="F15" s="12">
        <f t="shared" si="0"/>
        <v>0</v>
      </c>
      <c r="G15" s="13">
        <f t="shared" si="1"/>
        <v>-657253.1</v>
      </c>
    </row>
    <row r="16" spans="1:7" x14ac:dyDescent="0.25">
      <c r="A16" s="4"/>
      <c r="B16" s="8" t="s">
        <v>19</v>
      </c>
      <c r="C16" s="9">
        <f>C17+C21</f>
        <v>9319693.7199999988</v>
      </c>
      <c r="D16" s="9">
        <f t="shared" ref="D16:G16" si="2">D17+D21</f>
        <v>0</v>
      </c>
      <c r="E16" s="9">
        <f t="shared" si="2"/>
        <v>0</v>
      </c>
      <c r="F16" s="9">
        <f t="shared" si="2"/>
        <v>9319693.7199999988</v>
      </c>
      <c r="G16" s="10">
        <f t="shared" si="2"/>
        <v>0</v>
      </c>
    </row>
    <row r="17" spans="1:14" x14ac:dyDescent="0.25">
      <c r="A17" s="4"/>
      <c r="B17" s="11" t="s">
        <v>20</v>
      </c>
      <c r="C17" s="12">
        <f>C18+C19+C20</f>
        <v>3601007.2699999996</v>
      </c>
      <c r="D17" s="12">
        <f t="shared" ref="D17:G17" si="3">D18+D19+D20</f>
        <v>0</v>
      </c>
      <c r="E17" s="12">
        <f t="shared" si="3"/>
        <v>0</v>
      </c>
      <c r="F17" s="12">
        <f t="shared" si="3"/>
        <v>3601007.2699999996</v>
      </c>
      <c r="G17" s="13">
        <f t="shared" si="3"/>
        <v>0</v>
      </c>
    </row>
    <row r="18" spans="1:14" x14ac:dyDescent="0.25">
      <c r="A18" s="4"/>
      <c r="B18" s="15" t="s">
        <v>21</v>
      </c>
      <c r="C18" s="12">
        <v>1392648.74</v>
      </c>
      <c r="D18" s="12">
        <v>0</v>
      </c>
      <c r="E18" s="12">
        <v>0</v>
      </c>
      <c r="F18" s="12">
        <f t="shared" si="0"/>
        <v>1392648.74</v>
      </c>
      <c r="G18" s="13">
        <f t="shared" si="1"/>
        <v>0</v>
      </c>
    </row>
    <row r="19" spans="1:14" x14ac:dyDescent="0.25">
      <c r="A19" s="4"/>
      <c r="B19" s="15" t="s">
        <v>22</v>
      </c>
      <c r="C19" s="12">
        <v>2199858.5299999998</v>
      </c>
      <c r="D19" s="12">
        <v>0</v>
      </c>
      <c r="E19" s="12">
        <v>0</v>
      </c>
      <c r="F19" s="12">
        <f t="shared" si="0"/>
        <v>2199858.5299999998</v>
      </c>
      <c r="G19" s="13">
        <f t="shared" si="1"/>
        <v>0</v>
      </c>
    </row>
    <row r="20" spans="1:14" x14ac:dyDescent="0.25">
      <c r="A20" s="4"/>
      <c r="B20" s="15" t="s">
        <v>23</v>
      </c>
      <c r="C20" s="12">
        <v>8500</v>
      </c>
      <c r="D20" s="12">
        <v>0</v>
      </c>
      <c r="E20" s="12">
        <v>0</v>
      </c>
      <c r="F20" s="12">
        <f t="shared" si="0"/>
        <v>8500</v>
      </c>
      <c r="G20" s="13">
        <f t="shared" si="1"/>
        <v>0</v>
      </c>
    </row>
    <row r="21" spans="1:14" x14ac:dyDescent="0.25">
      <c r="A21" s="4"/>
      <c r="B21" s="11" t="s">
        <v>24</v>
      </c>
      <c r="C21" s="12">
        <v>5718686.4500000002</v>
      </c>
      <c r="D21" s="12">
        <v>0</v>
      </c>
      <c r="E21" s="12">
        <f t="shared" ref="E21:G21" si="4">E22+E23+E24+E25</f>
        <v>0</v>
      </c>
      <c r="F21" s="12">
        <f t="shared" si="4"/>
        <v>5718686.4500000002</v>
      </c>
      <c r="G21" s="13">
        <f t="shared" si="4"/>
        <v>0</v>
      </c>
    </row>
    <row r="22" spans="1:14" x14ac:dyDescent="0.25">
      <c r="A22" s="4"/>
      <c r="B22" s="14" t="s">
        <v>25</v>
      </c>
      <c r="C22" s="12">
        <v>2878935.93</v>
      </c>
      <c r="D22" s="12">
        <v>0</v>
      </c>
      <c r="E22" s="12">
        <v>0</v>
      </c>
      <c r="F22" s="12">
        <f>C22+D22-E22</f>
        <v>2878935.93</v>
      </c>
      <c r="G22" s="13">
        <f t="shared" si="1"/>
        <v>0</v>
      </c>
    </row>
    <row r="23" spans="1:14" x14ac:dyDescent="0.25">
      <c r="A23" s="4"/>
      <c r="B23" s="15" t="s">
        <v>26</v>
      </c>
      <c r="C23" s="12">
        <v>1591805.07</v>
      </c>
      <c r="D23" s="12">
        <v>0</v>
      </c>
      <c r="E23" s="12">
        <v>0</v>
      </c>
      <c r="F23" s="12">
        <f t="shared" si="0"/>
        <v>1591805.07</v>
      </c>
      <c r="G23" s="13">
        <f t="shared" si="1"/>
        <v>0</v>
      </c>
      <c r="J23" s="19"/>
    </row>
    <row r="24" spans="1:14" x14ac:dyDescent="0.25">
      <c r="A24" s="4"/>
      <c r="B24" s="15" t="s">
        <v>27</v>
      </c>
      <c r="C24" s="12">
        <v>726856.26</v>
      </c>
      <c r="D24" s="12">
        <v>0</v>
      </c>
      <c r="E24" s="12">
        <v>0</v>
      </c>
      <c r="F24" s="12">
        <f t="shared" si="0"/>
        <v>726856.26</v>
      </c>
      <c r="G24" s="13">
        <f t="shared" si="1"/>
        <v>0</v>
      </c>
      <c r="J24" s="19"/>
    </row>
    <row r="25" spans="1:14" x14ac:dyDescent="0.25">
      <c r="A25" s="4"/>
      <c r="B25" s="15" t="s">
        <v>28</v>
      </c>
      <c r="C25" s="12">
        <v>521089.19</v>
      </c>
      <c r="D25" s="12">
        <v>0</v>
      </c>
      <c r="E25" s="12">
        <v>0</v>
      </c>
      <c r="F25" s="12">
        <f t="shared" si="0"/>
        <v>521089.19</v>
      </c>
      <c r="G25" s="13">
        <f t="shared" si="1"/>
        <v>0</v>
      </c>
      <c r="J25" s="19"/>
    </row>
    <row r="26" spans="1:14" x14ac:dyDescent="0.25">
      <c r="A26" s="4"/>
      <c r="B26" s="11" t="s">
        <v>29</v>
      </c>
      <c r="C26" s="12"/>
      <c r="D26" s="12"/>
      <c r="E26" s="12"/>
      <c r="F26" s="12">
        <f t="shared" si="0"/>
        <v>0</v>
      </c>
      <c r="G26" s="13">
        <f t="shared" si="1"/>
        <v>0</v>
      </c>
    </row>
    <row r="27" spans="1:14" x14ac:dyDescent="0.25">
      <c r="A27" s="4"/>
      <c r="B27" s="11" t="s">
        <v>30</v>
      </c>
      <c r="C27" s="12"/>
      <c r="D27" s="12"/>
      <c r="E27" s="12"/>
      <c r="F27" s="12">
        <f t="shared" si="0"/>
        <v>0</v>
      </c>
      <c r="G27" s="13">
        <f t="shared" si="1"/>
        <v>0</v>
      </c>
    </row>
    <row r="28" spans="1:14" x14ac:dyDescent="0.25">
      <c r="A28" s="4"/>
      <c r="B28" s="20"/>
      <c r="C28" s="21"/>
      <c r="D28" s="21"/>
      <c r="E28" s="21"/>
      <c r="F28" s="21"/>
      <c r="G28" s="22"/>
    </row>
    <row r="29" spans="1:14" ht="20.25" customHeight="1" thickBot="1" x14ac:dyDescent="0.3">
      <c r="A29" s="23"/>
      <c r="B29" s="24" t="s">
        <v>31</v>
      </c>
      <c r="C29" s="25">
        <f>C16+C6</f>
        <v>15192462.799999999</v>
      </c>
      <c r="D29" s="25">
        <f>D16+D6</f>
        <v>6476901.3899999997</v>
      </c>
      <c r="E29" s="25">
        <f>E16+E6</f>
        <v>3673730.3400000003</v>
      </c>
      <c r="F29" s="25">
        <f>F16+F6</f>
        <v>17995633.850000001</v>
      </c>
      <c r="G29" s="26">
        <f>G16+G6</f>
        <v>2803171.0499999993</v>
      </c>
    </row>
    <row r="30" spans="1:14" ht="15.75" thickTop="1" x14ac:dyDescent="0.25">
      <c r="B30" s="27"/>
      <c r="C30" s="28"/>
      <c r="D30" s="28"/>
    </row>
    <row r="31" spans="1:14" x14ac:dyDescent="0.25">
      <c r="A31" s="29" t="s">
        <v>32</v>
      </c>
      <c r="B31" s="29"/>
      <c r="C31" s="30"/>
      <c r="D31" s="30"/>
      <c r="E31" s="31"/>
      <c r="F31" s="31"/>
      <c r="G31" s="32"/>
      <c r="H31" s="32"/>
      <c r="I31" s="32"/>
      <c r="J31" s="32"/>
      <c r="K31" s="32"/>
      <c r="L31" s="32"/>
      <c r="M31" s="32"/>
      <c r="N31" s="33"/>
    </row>
    <row r="32" spans="1:14" x14ac:dyDescent="0.25">
      <c r="A32" s="34"/>
      <c r="B32" s="35"/>
      <c r="C32" s="35"/>
      <c r="D32" s="36"/>
      <c r="E32" s="37"/>
      <c r="F32" s="38"/>
      <c r="G32" s="32"/>
      <c r="H32" s="32"/>
      <c r="I32" s="32"/>
      <c r="J32" s="32"/>
      <c r="K32" s="32"/>
      <c r="L32" s="32"/>
      <c r="M32" s="32"/>
      <c r="N32" s="33"/>
    </row>
    <row r="33" spans="1:14" x14ac:dyDescent="0.25">
      <c r="A33" s="39" t="s">
        <v>33</v>
      </c>
      <c r="B33" s="40"/>
      <c r="C33" s="31"/>
      <c r="D33" s="31"/>
      <c r="E33" s="31"/>
      <c r="F33" s="31"/>
      <c r="G33" s="32"/>
      <c r="H33" s="32"/>
      <c r="I33" s="32"/>
      <c r="J33" s="32"/>
      <c r="K33" s="32"/>
      <c r="L33" s="32"/>
      <c r="M33" s="32"/>
      <c r="N33" s="33"/>
    </row>
    <row r="34" spans="1:14" x14ac:dyDescent="0.25">
      <c r="A34" s="41" t="s">
        <v>34</v>
      </c>
      <c r="B34" s="42"/>
      <c r="C34" s="43"/>
      <c r="D34" s="43"/>
      <c r="E34" s="43"/>
      <c r="F34" s="43"/>
      <c r="G34" s="32"/>
      <c r="H34" s="32"/>
      <c r="I34" s="32"/>
      <c r="J34" s="32"/>
      <c r="K34" s="32"/>
      <c r="L34" s="32"/>
      <c r="M34" s="32"/>
      <c r="N34" s="33"/>
    </row>
  </sheetData>
  <mergeCells count="3">
    <mergeCell ref="A1:G1"/>
    <mergeCell ref="A2:G2"/>
    <mergeCell ref="A3:G3"/>
  </mergeCells>
  <pageMargins left="0.70866141732283472" right="0.70866141732283472" top="0.23622047244094491" bottom="0.31496062992125984" header="0.19685039370078741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9" workbookViewId="0">
      <selection activeCell="E29" sqref="E29"/>
    </sheetView>
  </sheetViews>
  <sheetFormatPr baseColWidth="10" defaultRowHeight="15" x14ac:dyDescent="0.25"/>
  <cols>
    <col min="1" max="1" width="8.7109375" customWidth="1"/>
    <col min="2" max="2" width="34.140625" customWidth="1"/>
    <col min="3" max="3" width="14" customWidth="1"/>
    <col min="4" max="4" width="13.5703125" customWidth="1"/>
    <col min="5" max="5" width="16.140625" customWidth="1"/>
    <col min="6" max="6" width="15.140625" customWidth="1"/>
    <col min="7" max="7" width="17.7109375" customWidth="1"/>
    <col min="10" max="10" width="12.7109375" bestFit="1" customWidth="1"/>
  </cols>
  <sheetData>
    <row r="1" spans="1:7" ht="17.25" customHeight="1" x14ac:dyDescent="0.25">
      <c r="A1" s="44" t="s">
        <v>0</v>
      </c>
      <c r="B1" s="44"/>
      <c r="C1" s="44"/>
      <c r="D1" s="44"/>
      <c r="E1" s="44"/>
      <c r="F1" s="44"/>
      <c r="G1" s="44"/>
    </row>
    <row r="2" spans="1:7" ht="11.25" customHeight="1" x14ac:dyDescent="0.25">
      <c r="A2" s="44" t="s">
        <v>1</v>
      </c>
      <c r="B2" s="44"/>
      <c r="C2" s="44"/>
      <c r="D2" s="44"/>
      <c r="E2" s="44"/>
      <c r="F2" s="44"/>
      <c r="G2" s="44"/>
    </row>
    <row r="3" spans="1:7" ht="14.25" customHeight="1" thickBot="1" x14ac:dyDescent="0.3">
      <c r="A3" s="45" t="s">
        <v>46</v>
      </c>
      <c r="B3" s="45"/>
      <c r="C3" s="45"/>
      <c r="D3" s="45"/>
      <c r="E3" s="45"/>
      <c r="F3" s="45"/>
      <c r="G3" s="45"/>
    </row>
    <row r="4" spans="1:7" ht="15.75" thickTop="1" x14ac:dyDescent="0.25">
      <c r="A4" s="1"/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3" t="s">
        <v>7</v>
      </c>
    </row>
    <row r="5" spans="1:7" x14ac:dyDescent="0.25">
      <c r="A5" s="4"/>
      <c r="B5" s="5" t="s">
        <v>8</v>
      </c>
      <c r="C5" s="6"/>
      <c r="D5" s="6"/>
      <c r="E5" s="6"/>
      <c r="F5" s="6"/>
      <c r="G5" s="7"/>
    </row>
    <row r="6" spans="1:7" x14ac:dyDescent="0.25">
      <c r="A6" s="4"/>
      <c r="B6" s="8" t="s">
        <v>9</v>
      </c>
      <c r="C6" s="9">
        <f>C7+C11+C13</f>
        <v>16986586.73</v>
      </c>
      <c r="D6" s="9">
        <f>D7+D11+D13</f>
        <v>2991327.96</v>
      </c>
      <c r="E6" s="9">
        <f>E7+E11+E13</f>
        <v>7562457.5099999998</v>
      </c>
      <c r="F6" s="9">
        <f>F7+F11+F13</f>
        <v>12415457.180000002</v>
      </c>
      <c r="G6" s="10">
        <f>G7+G11+G13</f>
        <v>-4571129.55</v>
      </c>
    </row>
    <row r="7" spans="1:7" ht="30" x14ac:dyDescent="0.25">
      <c r="A7" s="4"/>
      <c r="B7" s="11" t="s">
        <v>10</v>
      </c>
      <c r="C7" s="12">
        <f>C8+C9+C10</f>
        <v>10063673.460000001</v>
      </c>
      <c r="D7" s="12">
        <f>D8+D10+D9</f>
        <v>2963141.96</v>
      </c>
      <c r="E7" s="12">
        <f>E8+E10+E9</f>
        <v>5993207.5499999998</v>
      </c>
      <c r="F7" s="12">
        <f>C7+D7-E7</f>
        <v>7033607.870000002</v>
      </c>
      <c r="G7" s="13">
        <f>D7-E7</f>
        <v>-3030065.59</v>
      </c>
    </row>
    <row r="8" spans="1:7" x14ac:dyDescent="0.25">
      <c r="A8" s="4"/>
      <c r="B8" s="14" t="s">
        <v>11</v>
      </c>
      <c r="C8" s="12">
        <v>10063673.460000001</v>
      </c>
      <c r="D8" s="12">
        <v>2963141.96</v>
      </c>
      <c r="E8" s="12">
        <v>5993207.5499999998</v>
      </c>
      <c r="F8" s="12">
        <f>C8+D8-E8</f>
        <v>7033607.870000002</v>
      </c>
      <c r="G8" s="13">
        <f>D8-E8</f>
        <v>-3030065.59</v>
      </c>
    </row>
    <row r="9" spans="1:7" x14ac:dyDescent="0.25">
      <c r="A9" s="4"/>
      <c r="B9" s="15" t="s">
        <v>12</v>
      </c>
      <c r="C9" s="12">
        <v>0</v>
      </c>
      <c r="D9" s="12">
        <v>0</v>
      </c>
      <c r="E9" s="12">
        <v>0</v>
      </c>
      <c r="F9" s="12">
        <f>C9+D9-E9</f>
        <v>0</v>
      </c>
      <c r="G9" s="13">
        <f>D9-E9</f>
        <v>0</v>
      </c>
    </row>
    <row r="10" spans="1:7" x14ac:dyDescent="0.25">
      <c r="A10" s="4"/>
      <c r="B10" s="14" t="s">
        <v>13</v>
      </c>
      <c r="C10" s="12">
        <v>0</v>
      </c>
      <c r="D10" s="12">
        <v>0</v>
      </c>
      <c r="E10" s="12">
        <v>0</v>
      </c>
      <c r="F10" s="12">
        <f>C10+D10-E10</f>
        <v>0</v>
      </c>
      <c r="G10" s="13">
        <f>D10-E10</f>
        <v>0</v>
      </c>
    </row>
    <row r="11" spans="1:7" ht="30" x14ac:dyDescent="0.25">
      <c r="A11" s="4"/>
      <c r="B11" s="16" t="s">
        <v>14</v>
      </c>
      <c r="C11" s="9">
        <f>C12</f>
        <v>4103183.37</v>
      </c>
      <c r="D11" s="9">
        <f>D12</f>
        <v>28186</v>
      </c>
      <c r="E11" s="9">
        <f>E12</f>
        <v>120000</v>
      </c>
      <c r="F11" s="9">
        <f>F12</f>
        <v>4011369.37</v>
      </c>
      <c r="G11" s="10">
        <f>G12</f>
        <v>-91814</v>
      </c>
    </row>
    <row r="12" spans="1:7" ht="38.25" customHeight="1" x14ac:dyDescent="0.25">
      <c r="A12" s="4"/>
      <c r="B12" s="15" t="s">
        <v>15</v>
      </c>
      <c r="C12" s="12">
        <v>4103183.37</v>
      </c>
      <c r="D12" s="12">
        <v>28186</v>
      </c>
      <c r="E12" s="12">
        <v>120000</v>
      </c>
      <c r="F12" s="12">
        <f>C12+D12-E12</f>
        <v>4011369.37</v>
      </c>
      <c r="G12" s="13">
        <f>D12-E12</f>
        <v>-91814</v>
      </c>
    </row>
    <row r="13" spans="1:7" x14ac:dyDescent="0.25">
      <c r="A13" s="4"/>
      <c r="B13" s="11" t="s">
        <v>16</v>
      </c>
      <c r="C13" s="12">
        <f>C15+C14</f>
        <v>2819729.9</v>
      </c>
      <c r="D13" s="12">
        <f>D15+D14</f>
        <v>0</v>
      </c>
      <c r="E13" s="12">
        <f>E15+E14</f>
        <v>1449249.96</v>
      </c>
      <c r="F13" s="12">
        <f>F15+F14</f>
        <v>1370479.94</v>
      </c>
      <c r="G13" s="13">
        <f>D13-E13</f>
        <v>-1449249.96</v>
      </c>
    </row>
    <row r="14" spans="1:7" x14ac:dyDescent="0.25">
      <c r="A14" s="4"/>
      <c r="B14" s="15" t="s">
        <v>17</v>
      </c>
      <c r="C14" s="12">
        <v>2419729.9</v>
      </c>
      <c r="D14" s="12">
        <v>0</v>
      </c>
      <c r="E14" s="12">
        <v>1449249.96</v>
      </c>
      <c r="F14" s="12">
        <f>C14+D14-E14</f>
        <v>970479.94</v>
      </c>
      <c r="G14" s="13">
        <f>D14-E14</f>
        <v>-1449249.96</v>
      </c>
    </row>
    <row r="15" spans="1:7" ht="30" x14ac:dyDescent="0.25">
      <c r="A15" s="4"/>
      <c r="B15" s="17" t="s">
        <v>18</v>
      </c>
      <c r="C15" s="18">
        <v>400000</v>
      </c>
      <c r="D15" s="18">
        <v>0</v>
      </c>
      <c r="E15" s="18">
        <v>0</v>
      </c>
      <c r="F15" s="12">
        <f>C15+D15-E15</f>
        <v>400000</v>
      </c>
      <c r="G15" s="13">
        <f>D15-E15</f>
        <v>0</v>
      </c>
    </row>
    <row r="16" spans="1:7" x14ac:dyDescent="0.25">
      <c r="A16" s="4"/>
      <c r="B16" s="8" t="s">
        <v>19</v>
      </c>
      <c r="C16" s="9">
        <f>C17+C21</f>
        <v>9319693.7199999988</v>
      </c>
      <c r="D16" s="9">
        <f>D17+D21</f>
        <v>0</v>
      </c>
      <c r="E16" s="9">
        <f>E17+E21</f>
        <v>0</v>
      </c>
      <c r="F16" s="9">
        <f>F17+F21</f>
        <v>11336193.550000001</v>
      </c>
      <c r="G16" s="10">
        <f>G17+G21</f>
        <v>0</v>
      </c>
    </row>
    <row r="17" spans="1:14" x14ac:dyDescent="0.25">
      <c r="A17" s="4"/>
      <c r="B17" s="11" t="s">
        <v>20</v>
      </c>
      <c r="C17" s="12">
        <f>C18+C19+C20</f>
        <v>3601007.2699999996</v>
      </c>
      <c r="D17" s="12">
        <f>D18+D19+D20</f>
        <v>0</v>
      </c>
      <c r="E17" s="12">
        <f>E18+E19+E20</f>
        <v>0</v>
      </c>
      <c r="F17" s="12">
        <f>F18+F19+F20</f>
        <v>3601007.2699999996</v>
      </c>
      <c r="G17" s="13">
        <f>G18+G19+G20</f>
        <v>0</v>
      </c>
    </row>
    <row r="18" spans="1:14" x14ac:dyDescent="0.25">
      <c r="A18" s="4"/>
      <c r="B18" s="15" t="s">
        <v>21</v>
      </c>
      <c r="C18" s="12">
        <v>1392648.74</v>
      </c>
      <c r="D18" s="12">
        <v>0</v>
      </c>
      <c r="E18" s="12">
        <v>0</v>
      </c>
      <c r="F18" s="12">
        <f>C18+D18-E18</f>
        <v>1392648.74</v>
      </c>
      <c r="G18" s="13">
        <f>D18-E18</f>
        <v>0</v>
      </c>
    </row>
    <row r="19" spans="1:14" x14ac:dyDescent="0.25">
      <c r="A19" s="4"/>
      <c r="B19" s="15" t="s">
        <v>22</v>
      </c>
      <c r="C19" s="12">
        <v>2199858.5299999998</v>
      </c>
      <c r="D19" s="12">
        <v>0</v>
      </c>
      <c r="E19" s="12">
        <v>0</v>
      </c>
      <c r="F19" s="12">
        <f>C19+D19-E19</f>
        <v>2199858.5299999998</v>
      </c>
      <c r="G19" s="13">
        <f>D19-E19</f>
        <v>0</v>
      </c>
    </row>
    <row r="20" spans="1:14" x14ac:dyDescent="0.25">
      <c r="A20" s="4"/>
      <c r="B20" s="15" t="s">
        <v>23</v>
      </c>
      <c r="C20" s="12">
        <v>8500</v>
      </c>
      <c r="D20" s="12">
        <v>0</v>
      </c>
      <c r="E20" s="12">
        <v>0</v>
      </c>
      <c r="F20" s="12">
        <f>C20+D20-E20</f>
        <v>8500</v>
      </c>
      <c r="G20" s="13">
        <f>D20-E20</f>
        <v>0</v>
      </c>
    </row>
    <row r="21" spans="1:14" x14ac:dyDescent="0.25">
      <c r="A21" s="4"/>
      <c r="B21" s="11" t="s">
        <v>24</v>
      </c>
      <c r="C21" s="12">
        <v>5718686.4500000002</v>
      </c>
      <c r="D21" s="12">
        <v>0</v>
      </c>
      <c r="E21" s="12">
        <f>E22+E23+E24+E25</f>
        <v>0</v>
      </c>
      <c r="F21" s="12">
        <f>F22+F23+F24+F25</f>
        <v>7735186.2800000003</v>
      </c>
      <c r="G21" s="13">
        <f>G22+G23+G24+G25</f>
        <v>0</v>
      </c>
    </row>
    <row r="22" spans="1:14" x14ac:dyDescent="0.25">
      <c r="A22" s="4"/>
      <c r="B22" s="14" t="s">
        <v>25</v>
      </c>
      <c r="C22" s="12">
        <v>4629525.5</v>
      </c>
      <c r="D22" s="12">
        <v>0</v>
      </c>
      <c r="E22" s="12">
        <v>0</v>
      </c>
      <c r="F22" s="12">
        <f>C22+D22-E22</f>
        <v>4629525.5</v>
      </c>
      <c r="G22" s="13">
        <f>D22-E22</f>
        <v>0</v>
      </c>
    </row>
    <row r="23" spans="1:14" x14ac:dyDescent="0.25">
      <c r="A23" s="4"/>
      <c r="B23" s="15" t="s">
        <v>26</v>
      </c>
      <c r="C23" s="12">
        <v>658962.74</v>
      </c>
      <c r="D23" s="12">
        <v>0</v>
      </c>
      <c r="E23" s="12">
        <v>0</v>
      </c>
      <c r="F23" s="12">
        <f>C23+D23-E23</f>
        <v>658962.74</v>
      </c>
      <c r="G23" s="13">
        <f>D23-E23</f>
        <v>0</v>
      </c>
      <c r="J23" s="19"/>
    </row>
    <row r="24" spans="1:14" x14ac:dyDescent="0.25">
      <c r="A24" s="4"/>
      <c r="B24" s="15" t="s">
        <v>27</v>
      </c>
      <c r="C24" s="12">
        <v>1941895.21</v>
      </c>
      <c r="D24" s="12">
        <v>0</v>
      </c>
      <c r="E24" s="12">
        <v>0</v>
      </c>
      <c r="F24" s="12">
        <f>C24+D24-E24</f>
        <v>1941895.21</v>
      </c>
      <c r="G24" s="13">
        <f>D24-E24</f>
        <v>0</v>
      </c>
      <c r="J24" s="19"/>
    </row>
    <row r="25" spans="1:14" x14ac:dyDescent="0.25">
      <c r="A25" s="4"/>
      <c r="B25" s="15" t="s">
        <v>28</v>
      </c>
      <c r="C25" s="12">
        <v>504802.83</v>
      </c>
      <c r="D25" s="12">
        <v>0</v>
      </c>
      <c r="E25" s="12">
        <v>0</v>
      </c>
      <c r="F25" s="12">
        <f>C25+D25-E25</f>
        <v>504802.83</v>
      </c>
      <c r="G25" s="13">
        <f>D25-E25</f>
        <v>0</v>
      </c>
      <c r="J25" s="19"/>
    </row>
    <row r="26" spans="1:14" x14ac:dyDescent="0.25">
      <c r="A26" s="4"/>
      <c r="B26" s="11" t="s">
        <v>29</v>
      </c>
      <c r="C26" s="12"/>
      <c r="D26" s="12"/>
      <c r="E26" s="12"/>
      <c r="F26" s="12">
        <f>C26+D26-E26</f>
        <v>0</v>
      </c>
      <c r="G26" s="13">
        <f>D26-E26</f>
        <v>0</v>
      </c>
    </row>
    <row r="27" spans="1:14" x14ac:dyDescent="0.25">
      <c r="A27" s="4"/>
      <c r="B27" s="11" t="s">
        <v>30</v>
      </c>
      <c r="C27" s="12"/>
      <c r="D27" s="12"/>
      <c r="E27" s="12"/>
      <c r="F27" s="12">
        <f>C27+D27-E27</f>
        <v>0</v>
      </c>
      <c r="G27" s="13">
        <f>D27-E27</f>
        <v>0</v>
      </c>
    </row>
    <row r="28" spans="1:14" x14ac:dyDescent="0.25">
      <c r="A28" s="4"/>
      <c r="B28" s="20"/>
      <c r="C28" s="21"/>
      <c r="D28" s="21"/>
      <c r="E28" s="21"/>
      <c r="F28" s="21"/>
      <c r="G28" s="22"/>
    </row>
    <row r="29" spans="1:14" ht="20.25" customHeight="1" thickBot="1" x14ac:dyDescent="0.3">
      <c r="A29" s="23"/>
      <c r="B29" s="24" t="s">
        <v>31</v>
      </c>
      <c r="C29" s="25">
        <f>C16+C6</f>
        <v>26306280.449999999</v>
      </c>
      <c r="D29" s="25">
        <f>D16+D6</f>
        <v>2991327.96</v>
      </c>
      <c r="E29" s="25">
        <f>E16+E6</f>
        <v>7562457.5099999998</v>
      </c>
      <c r="F29" s="25">
        <f>F16+F6</f>
        <v>23751650.730000004</v>
      </c>
      <c r="G29" s="26">
        <f>G16+G6</f>
        <v>-4571129.55</v>
      </c>
    </row>
    <row r="30" spans="1:14" ht="15.75" thickTop="1" x14ac:dyDescent="0.25">
      <c r="B30" s="27"/>
      <c r="C30" s="28"/>
      <c r="D30" s="28"/>
    </row>
    <row r="31" spans="1:14" x14ac:dyDescent="0.25">
      <c r="A31" s="29" t="s">
        <v>32</v>
      </c>
      <c r="B31" s="29"/>
      <c r="C31" s="30"/>
      <c r="D31" s="30"/>
      <c r="E31" s="31"/>
      <c r="F31" s="31"/>
      <c r="G31" s="32"/>
      <c r="H31" s="32"/>
      <c r="I31" s="32"/>
      <c r="J31" s="32"/>
      <c r="K31" s="32"/>
      <c r="L31" s="32"/>
      <c r="M31" s="32"/>
      <c r="N31" s="33"/>
    </row>
    <row r="32" spans="1:14" x14ac:dyDescent="0.25">
      <c r="A32" s="34"/>
      <c r="B32" s="35"/>
      <c r="C32" s="35"/>
      <c r="D32" s="36"/>
      <c r="E32" s="37"/>
      <c r="F32" s="38"/>
      <c r="G32" s="32"/>
      <c r="H32" s="32"/>
      <c r="I32" s="32"/>
      <c r="J32" s="32"/>
      <c r="K32" s="32"/>
      <c r="L32" s="32"/>
      <c r="M32" s="32"/>
      <c r="N32" s="33"/>
    </row>
    <row r="33" spans="1:14" x14ac:dyDescent="0.25">
      <c r="A33" s="39" t="s">
        <v>44</v>
      </c>
      <c r="B33" s="40"/>
      <c r="C33" s="31"/>
      <c r="D33" s="31"/>
      <c r="E33" s="31"/>
      <c r="F33" s="31"/>
      <c r="G33" s="32"/>
      <c r="H33" s="32"/>
      <c r="I33" s="32"/>
      <c r="J33" s="32"/>
      <c r="K33" s="32"/>
      <c r="L33" s="32"/>
      <c r="M33" s="32"/>
      <c r="N33" s="33"/>
    </row>
    <row r="34" spans="1:14" x14ac:dyDescent="0.25">
      <c r="A34" s="41" t="s">
        <v>34</v>
      </c>
      <c r="B34" s="42"/>
      <c r="C34" s="43"/>
      <c r="D34" s="43"/>
      <c r="E34" s="43"/>
      <c r="F34" s="43"/>
      <c r="G34" s="32"/>
      <c r="H34" s="32"/>
      <c r="I34" s="32"/>
      <c r="J34" s="32"/>
      <c r="K34" s="32"/>
      <c r="L34" s="32"/>
      <c r="M34" s="32"/>
      <c r="N34" s="33"/>
    </row>
  </sheetData>
  <mergeCells count="3">
    <mergeCell ref="A1:G1"/>
    <mergeCell ref="A2:G2"/>
    <mergeCell ref="A3:G3"/>
  </mergeCells>
  <pageMargins left="0.70866141732283472" right="0.70866141732283472" top="0.23622047244094491" bottom="0.31496062992125984" header="0.19685039370078741" footer="0.31496062992125984"/>
  <pageSetup scale="90"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C16" sqref="C16"/>
    </sheetView>
  </sheetViews>
  <sheetFormatPr baseColWidth="10" defaultRowHeight="15" x14ac:dyDescent="0.25"/>
  <cols>
    <col min="1" max="1" width="8.7109375" customWidth="1"/>
    <col min="2" max="2" width="34.140625" customWidth="1"/>
    <col min="3" max="3" width="14" customWidth="1"/>
    <col min="4" max="4" width="13.5703125" customWidth="1"/>
    <col min="5" max="5" width="16.140625" customWidth="1"/>
    <col min="6" max="6" width="15.140625" customWidth="1"/>
    <col min="7" max="7" width="17.7109375" customWidth="1"/>
    <col min="10" max="10" width="12.7109375" bestFit="1" customWidth="1"/>
  </cols>
  <sheetData>
    <row r="1" spans="1:7" ht="17.25" customHeight="1" x14ac:dyDescent="0.25">
      <c r="A1" s="44" t="s">
        <v>0</v>
      </c>
      <c r="B1" s="44"/>
      <c r="C1" s="44"/>
      <c r="D1" s="44"/>
      <c r="E1" s="44"/>
      <c r="F1" s="44"/>
      <c r="G1" s="44"/>
    </row>
    <row r="2" spans="1:7" ht="11.25" customHeight="1" x14ac:dyDescent="0.25">
      <c r="A2" s="44" t="s">
        <v>1</v>
      </c>
      <c r="B2" s="44"/>
      <c r="C2" s="44"/>
      <c r="D2" s="44"/>
      <c r="E2" s="44"/>
      <c r="F2" s="44"/>
      <c r="G2" s="44"/>
    </row>
    <row r="3" spans="1:7" ht="14.25" customHeight="1" thickBot="1" x14ac:dyDescent="0.3">
      <c r="A3" s="45" t="s">
        <v>45</v>
      </c>
      <c r="B3" s="45"/>
      <c r="C3" s="45"/>
      <c r="D3" s="45"/>
      <c r="E3" s="45"/>
      <c r="F3" s="45"/>
      <c r="G3" s="45"/>
    </row>
    <row r="4" spans="1:7" ht="15.75" thickTop="1" x14ac:dyDescent="0.25">
      <c r="A4" s="1"/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3" t="s">
        <v>7</v>
      </c>
    </row>
    <row r="5" spans="1:7" x14ac:dyDescent="0.25">
      <c r="A5" s="4"/>
      <c r="B5" s="5" t="s">
        <v>8</v>
      </c>
      <c r="C5" s="6"/>
      <c r="D5" s="6"/>
      <c r="E5" s="6"/>
      <c r="F5" s="6"/>
      <c r="G5" s="7"/>
    </row>
    <row r="6" spans="1:7" x14ac:dyDescent="0.25">
      <c r="A6" s="4"/>
      <c r="B6" s="8" t="s">
        <v>9</v>
      </c>
      <c r="C6" s="9">
        <f>C7+C11+C13</f>
        <v>19719993.969999999</v>
      </c>
      <c r="D6" s="9">
        <f>D7+D11+D13</f>
        <v>4120547.24</v>
      </c>
      <c r="E6" s="9">
        <f>E7+E11+E13</f>
        <v>6853954.459999999</v>
      </c>
      <c r="F6" s="9">
        <f>F7+F11+F13</f>
        <v>16986586.75</v>
      </c>
      <c r="G6" s="10">
        <f>G7+G11+G13</f>
        <v>-2733407.2199999993</v>
      </c>
    </row>
    <row r="7" spans="1:7" ht="30" x14ac:dyDescent="0.25">
      <c r="A7" s="4"/>
      <c r="B7" s="11" t="s">
        <v>10</v>
      </c>
      <c r="C7" s="12">
        <f>C8+C9+C10</f>
        <v>11282221.279999999</v>
      </c>
      <c r="D7" s="12">
        <f>D8+D10+D9</f>
        <v>3869157.24</v>
      </c>
      <c r="E7" s="12">
        <f>E8+E10+E9</f>
        <v>5087705.0599999996</v>
      </c>
      <c r="F7" s="12">
        <f>C7+D7-E7</f>
        <v>10063673.460000001</v>
      </c>
      <c r="G7" s="13">
        <f>D7-E7</f>
        <v>-1218547.8199999994</v>
      </c>
    </row>
    <row r="8" spans="1:7" x14ac:dyDescent="0.25">
      <c r="A8" s="4"/>
      <c r="B8" s="14" t="s">
        <v>11</v>
      </c>
      <c r="C8" s="12">
        <v>11282221.279999999</v>
      </c>
      <c r="D8" s="12">
        <v>3869157.24</v>
      </c>
      <c r="E8" s="12">
        <v>5087705.0599999996</v>
      </c>
      <c r="F8" s="12">
        <f>C8+D8-E8</f>
        <v>10063673.460000001</v>
      </c>
      <c r="G8" s="13">
        <f>D8-E8</f>
        <v>-1218547.8199999994</v>
      </c>
    </row>
    <row r="9" spans="1:7" x14ac:dyDescent="0.25">
      <c r="A9" s="4"/>
      <c r="B9" s="15" t="s">
        <v>12</v>
      </c>
      <c r="C9" s="12">
        <v>0</v>
      </c>
      <c r="D9" s="12">
        <v>0</v>
      </c>
      <c r="E9" s="12">
        <v>0</v>
      </c>
      <c r="F9" s="12">
        <f>C9+D9-E9</f>
        <v>0</v>
      </c>
      <c r="G9" s="13">
        <f>D9-E9</f>
        <v>0</v>
      </c>
    </row>
    <row r="10" spans="1:7" x14ac:dyDescent="0.25">
      <c r="A10" s="4"/>
      <c r="B10" s="14" t="s">
        <v>13</v>
      </c>
      <c r="C10" s="12">
        <v>0</v>
      </c>
      <c r="D10" s="12">
        <v>0</v>
      </c>
      <c r="E10" s="12">
        <v>0</v>
      </c>
      <c r="F10" s="12">
        <f>C10+D10-E10</f>
        <v>0</v>
      </c>
      <c r="G10" s="13">
        <f>D10-E10</f>
        <v>0</v>
      </c>
    </row>
    <row r="11" spans="1:7" ht="30" x14ac:dyDescent="0.25">
      <c r="A11" s="4"/>
      <c r="B11" s="16" t="s">
        <v>14</v>
      </c>
      <c r="C11" s="9">
        <f>C12</f>
        <v>5002069.5199999996</v>
      </c>
      <c r="D11" s="9">
        <f>D12</f>
        <v>251390</v>
      </c>
      <c r="E11" s="9">
        <f>E12</f>
        <v>1150276.1499999999</v>
      </c>
      <c r="F11" s="9">
        <f>F12</f>
        <v>4103183.3699999996</v>
      </c>
      <c r="G11" s="10">
        <f>G12</f>
        <v>-898886.14999999991</v>
      </c>
    </row>
    <row r="12" spans="1:7" ht="38.25" customHeight="1" x14ac:dyDescent="0.25">
      <c r="A12" s="4"/>
      <c r="B12" s="15" t="s">
        <v>15</v>
      </c>
      <c r="C12" s="12">
        <v>5002069.5199999996</v>
      </c>
      <c r="D12" s="12">
        <v>251390</v>
      </c>
      <c r="E12" s="12">
        <v>1150276.1499999999</v>
      </c>
      <c r="F12" s="12">
        <f>C12+D12-E12</f>
        <v>4103183.3699999996</v>
      </c>
      <c r="G12" s="13">
        <f>D12-E12</f>
        <v>-898886.14999999991</v>
      </c>
    </row>
    <row r="13" spans="1:7" x14ac:dyDescent="0.25">
      <c r="A13" s="4"/>
      <c r="B13" s="11" t="s">
        <v>16</v>
      </c>
      <c r="C13" s="12">
        <f>C15+C14</f>
        <v>3435703.17</v>
      </c>
      <c r="D13" s="12">
        <f>D15+D14</f>
        <v>0</v>
      </c>
      <c r="E13" s="12">
        <f>E15+E14</f>
        <v>615973.25</v>
      </c>
      <c r="F13" s="12">
        <f>F15+F14</f>
        <v>2819729.92</v>
      </c>
      <c r="G13" s="13">
        <f>D13-E13</f>
        <v>-615973.25</v>
      </c>
    </row>
    <row r="14" spans="1:7" x14ac:dyDescent="0.25">
      <c r="A14" s="4"/>
      <c r="B14" s="15" t="s">
        <v>17</v>
      </c>
      <c r="C14" s="12">
        <v>3035703.17</v>
      </c>
      <c r="D14" s="12">
        <v>0</v>
      </c>
      <c r="E14" s="12">
        <v>615973.25</v>
      </c>
      <c r="F14" s="12">
        <f>C14+D14-E14</f>
        <v>2419729.92</v>
      </c>
      <c r="G14" s="13">
        <f>D14-E14</f>
        <v>-615973.25</v>
      </c>
    </row>
    <row r="15" spans="1:7" ht="30" x14ac:dyDescent="0.25">
      <c r="A15" s="4"/>
      <c r="B15" s="17" t="s">
        <v>18</v>
      </c>
      <c r="C15" s="18">
        <v>400000</v>
      </c>
      <c r="D15" s="18">
        <v>0</v>
      </c>
      <c r="E15" s="18">
        <v>0</v>
      </c>
      <c r="F15" s="12">
        <f>C15+D15-E15</f>
        <v>400000</v>
      </c>
      <c r="G15" s="13">
        <f>D15-E15</f>
        <v>0</v>
      </c>
    </row>
    <row r="16" spans="1:7" x14ac:dyDescent="0.25">
      <c r="A16" s="4"/>
      <c r="B16" s="8" t="s">
        <v>19</v>
      </c>
      <c r="C16" s="9">
        <f>C17+C21</f>
        <v>9319693.7199999988</v>
      </c>
      <c r="D16" s="9">
        <f>D17+D21</f>
        <v>0</v>
      </c>
      <c r="E16" s="9">
        <f>E17+E21</f>
        <v>0</v>
      </c>
      <c r="F16" s="9">
        <f>F17+F21</f>
        <v>11336193.550000001</v>
      </c>
      <c r="G16" s="10">
        <f>G17+G21</f>
        <v>0</v>
      </c>
    </row>
    <row r="17" spans="1:14" x14ac:dyDescent="0.25">
      <c r="A17" s="4"/>
      <c r="B17" s="11" t="s">
        <v>20</v>
      </c>
      <c r="C17" s="12">
        <f>C18+C19+C20</f>
        <v>3601007.2699999996</v>
      </c>
      <c r="D17" s="12">
        <f>D18+D19+D20</f>
        <v>0</v>
      </c>
      <c r="E17" s="12">
        <f>E18+E19+E20</f>
        <v>0</v>
      </c>
      <c r="F17" s="12">
        <f>F18+F19+F20</f>
        <v>3601007.2699999996</v>
      </c>
      <c r="G17" s="13">
        <f>G18+G19+G20</f>
        <v>0</v>
      </c>
    </row>
    <row r="18" spans="1:14" x14ac:dyDescent="0.25">
      <c r="A18" s="4"/>
      <c r="B18" s="15" t="s">
        <v>21</v>
      </c>
      <c r="C18" s="12">
        <v>1392648.74</v>
      </c>
      <c r="D18" s="12">
        <v>0</v>
      </c>
      <c r="E18" s="12">
        <v>0</v>
      </c>
      <c r="F18" s="12">
        <f>C18+D18-E18</f>
        <v>1392648.74</v>
      </c>
      <c r="G18" s="13">
        <f>D18-E18</f>
        <v>0</v>
      </c>
    </row>
    <row r="19" spans="1:14" x14ac:dyDescent="0.25">
      <c r="A19" s="4"/>
      <c r="B19" s="15" t="s">
        <v>22</v>
      </c>
      <c r="C19" s="12">
        <v>2199858.5299999998</v>
      </c>
      <c r="D19" s="12">
        <v>0</v>
      </c>
      <c r="E19" s="12">
        <v>0</v>
      </c>
      <c r="F19" s="12">
        <f>C19+D19-E19</f>
        <v>2199858.5299999998</v>
      </c>
      <c r="G19" s="13">
        <f>D19-E19</f>
        <v>0</v>
      </c>
    </row>
    <row r="20" spans="1:14" x14ac:dyDescent="0.25">
      <c r="A20" s="4"/>
      <c r="B20" s="15" t="s">
        <v>23</v>
      </c>
      <c r="C20" s="12">
        <v>8500</v>
      </c>
      <c r="D20" s="12">
        <v>0</v>
      </c>
      <c r="E20" s="12">
        <v>0</v>
      </c>
      <c r="F20" s="12">
        <f>C20+D20-E20</f>
        <v>8500</v>
      </c>
      <c r="G20" s="13">
        <f>D20-E20</f>
        <v>0</v>
      </c>
    </row>
    <row r="21" spans="1:14" x14ac:dyDescent="0.25">
      <c r="A21" s="4"/>
      <c r="B21" s="11" t="s">
        <v>24</v>
      </c>
      <c r="C21" s="12">
        <v>5718686.4500000002</v>
      </c>
      <c r="D21" s="12">
        <v>0</v>
      </c>
      <c r="E21" s="12">
        <f>E22+E23+E24+E25</f>
        <v>0</v>
      </c>
      <c r="F21" s="12">
        <f>F22+F23+F24+F25</f>
        <v>7735186.2800000003</v>
      </c>
      <c r="G21" s="13">
        <f>G22+G23+G24+G25</f>
        <v>0</v>
      </c>
    </row>
    <row r="22" spans="1:14" x14ac:dyDescent="0.25">
      <c r="A22" s="4"/>
      <c r="B22" s="14" t="s">
        <v>25</v>
      </c>
      <c r="C22" s="12">
        <v>4629525.5</v>
      </c>
      <c r="D22" s="12">
        <v>0</v>
      </c>
      <c r="E22" s="12">
        <v>0</v>
      </c>
      <c r="F22" s="12">
        <f>C22+D22-E22</f>
        <v>4629525.5</v>
      </c>
      <c r="G22" s="13">
        <f>D22-E22</f>
        <v>0</v>
      </c>
    </row>
    <row r="23" spans="1:14" x14ac:dyDescent="0.25">
      <c r="A23" s="4"/>
      <c r="B23" s="15" t="s">
        <v>26</v>
      </c>
      <c r="C23" s="12">
        <v>658962.74</v>
      </c>
      <c r="D23" s="12">
        <v>0</v>
      </c>
      <c r="E23" s="12">
        <v>0</v>
      </c>
      <c r="F23" s="12">
        <f>C23+D23-E23</f>
        <v>658962.74</v>
      </c>
      <c r="G23" s="13">
        <f>D23-E23</f>
        <v>0</v>
      </c>
      <c r="J23" s="19"/>
    </row>
    <row r="24" spans="1:14" x14ac:dyDescent="0.25">
      <c r="A24" s="4"/>
      <c r="B24" s="15" t="s">
        <v>27</v>
      </c>
      <c r="C24" s="12">
        <v>1941895.21</v>
      </c>
      <c r="D24" s="12">
        <v>0</v>
      </c>
      <c r="E24" s="12">
        <v>0</v>
      </c>
      <c r="F24" s="12">
        <f>C24+D24-E24</f>
        <v>1941895.21</v>
      </c>
      <c r="G24" s="13">
        <f>D24-E24</f>
        <v>0</v>
      </c>
      <c r="J24" s="19"/>
    </row>
    <row r="25" spans="1:14" x14ac:dyDescent="0.25">
      <c r="A25" s="4"/>
      <c r="B25" s="15" t="s">
        <v>28</v>
      </c>
      <c r="C25" s="12">
        <v>504802.83</v>
      </c>
      <c r="D25" s="12">
        <v>0</v>
      </c>
      <c r="E25" s="12">
        <v>0</v>
      </c>
      <c r="F25" s="12">
        <f>C25+D25-E25</f>
        <v>504802.83</v>
      </c>
      <c r="G25" s="13">
        <f>D25-E25</f>
        <v>0</v>
      </c>
      <c r="J25" s="19"/>
    </row>
    <row r="26" spans="1:14" x14ac:dyDescent="0.25">
      <c r="A26" s="4"/>
      <c r="B26" s="11" t="s">
        <v>29</v>
      </c>
      <c r="C26" s="12"/>
      <c r="D26" s="12"/>
      <c r="E26" s="12"/>
      <c r="F26" s="12">
        <f>C26+D26-E26</f>
        <v>0</v>
      </c>
      <c r="G26" s="13">
        <f>D26-E26</f>
        <v>0</v>
      </c>
    </row>
    <row r="27" spans="1:14" x14ac:dyDescent="0.25">
      <c r="A27" s="4"/>
      <c r="B27" s="11" t="s">
        <v>30</v>
      </c>
      <c r="C27" s="12"/>
      <c r="D27" s="12"/>
      <c r="E27" s="12"/>
      <c r="F27" s="12">
        <f>C27+D27-E27</f>
        <v>0</v>
      </c>
      <c r="G27" s="13">
        <f>D27-E27</f>
        <v>0</v>
      </c>
    </row>
    <row r="28" spans="1:14" x14ac:dyDescent="0.25">
      <c r="A28" s="4"/>
      <c r="B28" s="20"/>
      <c r="C28" s="21"/>
      <c r="D28" s="21"/>
      <c r="E28" s="21"/>
      <c r="F28" s="21"/>
      <c r="G28" s="22"/>
    </row>
    <row r="29" spans="1:14" ht="20.25" customHeight="1" thickBot="1" x14ac:dyDescent="0.3">
      <c r="A29" s="23"/>
      <c r="B29" s="24" t="s">
        <v>31</v>
      </c>
      <c r="C29" s="25">
        <f>C16+C6</f>
        <v>29039687.689999998</v>
      </c>
      <c r="D29" s="25">
        <f>D16+D6</f>
        <v>4120547.24</v>
      </c>
      <c r="E29" s="25">
        <f>E16+E6</f>
        <v>6853954.459999999</v>
      </c>
      <c r="F29" s="25">
        <f>F16+F6</f>
        <v>28322780.300000001</v>
      </c>
      <c r="G29" s="26">
        <f>G16+G6</f>
        <v>-2733407.2199999993</v>
      </c>
    </row>
    <row r="30" spans="1:14" ht="15.75" thickTop="1" x14ac:dyDescent="0.25">
      <c r="B30" s="27"/>
      <c r="C30" s="28"/>
      <c r="D30" s="28"/>
    </row>
    <row r="31" spans="1:14" x14ac:dyDescent="0.25">
      <c r="A31" s="29" t="s">
        <v>32</v>
      </c>
      <c r="B31" s="29"/>
      <c r="C31" s="30"/>
      <c r="D31" s="30"/>
      <c r="E31" s="31"/>
      <c r="F31" s="31"/>
      <c r="G31" s="32"/>
      <c r="H31" s="32"/>
      <c r="I31" s="32"/>
      <c r="J31" s="32"/>
      <c r="K31" s="32"/>
      <c r="L31" s="32"/>
      <c r="M31" s="32"/>
      <c r="N31" s="33"/>
    </row>
    <row r="32" spans="1:14" x14ac:dyDescent="0.25">
      <c r="A32" s="34"/>
      <c r="B32" s="35"/>
      <c r="C32" s="35"/>
      <c r="D32" s="36"/>
      <c r="E32" s="37"/>
      <c r="F32" s="38"/>
      <c r="G32" s="32"/>
      <c r="H32" s="32"/>
      <c r="I32" s="32"/>
      <c r="J32" s="32"/>
      <c r="K32" s="32"/>
      <c r="L32" s="32"/>
      <c r="M32" s="32"/>
      <c r="N32" s="33"/>
    </row>
    <row r="33" spans="1:14" x14ac:dyDescent="0.25">
      <c r="A33" s="39" t="s">
        <v>44</v>
      </c>
      <c r="B33" s="40"/>
      <c r="C33" s="31"/>
      <c r="D33" s="31"/>
      <c r="E33" s="31"/>
      <c r="F33" s="31"/>
      <c r="G33" s="32"/>
      <c r="H33" s="32"/>
      <c r="I33" s="32"/>
      <c r="J33" s="32"/>
      <c r="K33" s="32"/>
      <c r="L33" s="32"/>
      <c r="M33" s="32"/>
      <c r="N33" s="33"/>
    </row>
    <row r="34" spans="1:14" x14ac:dyDescent="0.25">
      <c r="A34" s="41" t="s">
        <v>34</v>
      </c>
      <c r="B34" s="42"/>
      <c r="C34" s="43"/>
      <c r="D34" s="43"/>
      <c r="E34" s="43"/>
      <c r="F34" s="43"/>
      <c r="G34" s="32"/>
      <c r="H34" s="32"/>
      <c r="I34" s="32"/>
      <c r="J34" s="32"/>
      <c r="K34" s="32"/>
      <c r="L34" s="32"/>
      <c r="M34" s="32"/>
      <c r="N34" s="33"/>
    </row>
  </sheetData>
  <mergeCells count="3">
    <mergeCell ref="A1:G1"/>
    <mergeCell ref="A2:G2"/>
    <mergeCell ref="A3:G3"/>
  </mergeCells>
  <pageMargins left="0.70866141732283472" right="0.70866141732283472" top="0.23622047244094491" bottom="0.31496062992125984" header="0.19685039370078741" footer="0.31496062992125984"/>
  <pageSetup scale="90" orientation="landscape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N34"/>
  <sheetViews>
    <sheetView workbookViewId="0">
      <selection activeCell="D13" sqref="D13"/>
    </sheetView>
  </sheetViews>
  <sheetFormatPr baseColWidth="10" defaultRowHeight="15" x14ac:dyDescent="0.25"/>
  <cols>
    <col min="1" max="1" width="8.7109375" customWidth="1"/>
    <col min="2" max="2" width="34.140625" customWidth="1"/>
    <col min="3" max="3" width="14" customWidth="1"/>
    <col min="4" max="4" width="13.5703125" customWidth="1"/>
    <col min="5" max="5" width="16.140625" customWidth="1"/>
    <col min="6" max="6" width="15.140625" customWidth="1"/>
    <col min="7" max="7" width="17.7109375" customWidth="1"/>
    <col min="10" max="10" width="12.7109375" bestFit="1" customWidth="1"/>
  </cols>
  <sheetData>
    <row r="1" spans="1:7" ht="17.25" customHeight="1" x14ac:dyDescent="0.25">
      <c r="A1" s="44" t="s">
        <v>0</v>
      </c>
      <c r="B1" s="44"/>
      <c r="C1" s="44"/>
      <c r="D1" s="44"/>
      <c r="E1" s="44"/>
      <c r="F1" s="44"/>
      <c r="G1" s="44"/>
    </row>
    <row r="2" spans="1:7" ht="11.25" customHeight="1" x14ac:dyDescent="0.25">
      <c r="A2" s="44" t="s">
        <v>1</v>
      </c>
      <c r="B2" s="44"/>
      <c r="C2" s="44"/>
      <c r="D2" s="44"/>
      <c r="E2" s="44"/>
      <c r="F2" s="44"/>
      <c r="G2" s="44"/>
    </row>
    <row r="3" spans="1:7" ht="14.25" customHeight="1" thickBot="1" x14ac:dyDescent="0.3">
      <c r="A3" s="45" t="s">
        <v>43</v>
      </c>
      <c r="B3" s="45"/>
      <c r="C3" s="45"/>
      <c r="D3" s="45"/>
      <c r="E3" s="45"/>
      <c r="F3" s="45"/>
      <c r="G3" s="45"/>
    </row>
    <row r="4" spans="1:7" ht="15.75" thickTop="1" x14ac:dyDescent="0.25">
      <c r="A4" s="1"/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3" t="s">
        <v>7</v>
      </c>
    </row>
    <row r="5" spans="1:7" x14ac:dyDescent="0.25">
      <c r="A5" s="4"/>
      <c r="B5" s="5" t="s">
        <v>8</v>
      </c>
      <c r="C5" s="6"/>
      <c r="D5" s="6"/>
      <c r="E5" s="6"/>
      <c r="F5" s="6"/>
      <c r="G5" s="7"/>
    </row>
    <row r="6" spans="1:7" x14ac:dyDescent="0.25">
      <c r="A6" s="4"/>
      <c r="B6" s="8" t="s">
        <v>9</v>
      </c>
      <c r="C6" s="9">
        <f>C7+C11+C13</f>
        <v>9268675.5700000003</v>
      </c>
      <c r="D6" s="9">
        <f>D7+D11+D13</f>
        <v>460452.1</v>
      </c>
      <c r="E6" s="9">
        <f>E7+E11+E13</f>
        <v>279162.83</v>
      </c>
      <c r="F6" s="9">
        <f>F7+F11+F13</f>
        <v>9449964.8399999999</v>
      </c>
      <c r="G6" s="10">
        <f>G7+G11+G13</f>
        <v>181289.26999999996</v>
      </c>
    </row>
    <row r="7" spans="1:7" ht="30" x14ac:dyDescent="0.25">
      <c r="A7" s="4"/>
      <c r="B7" s="11" t="s">
        <v>10</v>
      </c>
      <c r="C7" s="12">
        <f>C8+C9+C10</f>
        <v>1037302.88</v>
      </c>
      <c r="D7" s="12">
        <f>D8+D10+D9</f>
        <v>429052.1</v>
      </c>
      <c r="E7" s="12">
        <f>E8+E10+E9</f>
        <v>279162.83</v>
      </c>
      <c r="F7" s="12">
        <f>C7+D7-E7</f>
        <v>1187192.1499999999</v>
      </c>
      <c r="G7" s="13">
        <f>D7-E7</f>
        <v>149889.26999999996</v>
      </c>
    </row>
    <row r="8" spans="1:7" x14ac:dyDescent="0.25">
      <c r="A8" s="4"/>
      <c r="B8" s="14" t="s">
        <v>11</v>
      </c>
      <c r="C8" s="12">
        <v>1037302.88</v>
      </c>
      <c r="D8" s="12">
        <v>429052.1</v>
      </c>
      <c r="E8" s="12">
        <v>279162.83</v>
      </c>
      <c r="F8" s="12">
        <f t="shared" ref="F8:F27" si="0">C8+D8-E8</f>
        <v>1187192.1499999999</v>
      </c>
      <c r="G8" s="13">
        <f t="shared" ref="G8:G27" si="1">D8-E8</f>
        <v>149889.26999999996</v>
      </c>
    </row>
    <row r="9" spans="1:7" x14ac:dyDescent="0.25">
      <c r="A9" s="4"/>
      <c r="B9" s="15" t="s">
        <v>12</v>
      </c>
      <c r="C9" s="12">
        <v>0</v>
      </c>
      <c r="D9" s="12">
        <v>0</v>
      </c>
      <c r="E9" s="12">
        <v>0</v>
      </c>
      <c r="F9" s="12">
        <f t="shared" si="0"/>
        <v>0</v>
      </c>
      <c r="G9" s="13">
        <f t="shared" si="1"/>
        <v>0</v>
      </c>
    </row>
    <row r="10" spans="1:7" x14ac:dyDescent="0.25">
      <c r="A10" s="4"/>
      <c r="B10" s="14" t="s">
        <v>13</v>
      </c>
      <c r="C10" s="12">
        <v>0</v>
      </c>
      <c r="D10" s="12">
        <v>0</v>
      </c>
      <c r="E10" s="12">
        <v>0</v>
      </c>
      <c r="F10" s="12">
        <f t="shared" si="0"/>
        <v>0</v>
      </c>
      <c r="G10" s="13">
        <f t="shared" si="1"/>
        <v>0</v>
      </c>
    </row>
    <row r="11" spans="1:7" ht="30" x14ac:dyDescent="0.25">
      <c r="A11" s="4"/>
      <c r="B11" s="16" t="s">
        <v>14</v>
      </c>
      <c r="C11" s="9">
        <f>C12</f>
        <v>4795669.5199999996</v>
      </c>
      <c r="D11" s="9">
        <f>D12</f>
        <v>31400</v>
      </c>
      <c r="E11" s="9">
        <f>E12</f>
        <v>0</v>
      </c>
      <c r="F11" s="9">
        <f>F12</f>
        <v>4827069.5199999996</v>
      </c>
      <c r="G11" s="10">
        <f>G12</f>
        <v>31400</v>
      </c>
    </row>
    <row r="12" spans="1:7" ht="38.25" customHeight="1" x14ac:dyDescent="0.25">
      <c r="A12" s="4"/>
      <c r="B12" s="15" t="s">
        <v>15</v>
      </c>
      <c r="C12" s="12">
        <v>4795669.5199999996</v>
      </c>
      <c r="D12" s="12">
        <v>31400</v>
      </c>
      <c r="E12" s="12">
        <v>0</v>
      </c>
      <c r="F12" s="12">
        <f>C12+D12-E12</f>
        <v>4827069.5199999996</v>
      </c>
      <c r="G12" s="13">
        <f t="shared" si="1"/>
        <v>31400</v>
      </c>
    </row>
    <row r="13" spans="1:7" x14ac:dyDescent="0.25">
      <c r="A13" s="4"/>
      <c r="B13" s="11" t="s">
        <v>16</v>
      </c>
      <c r="C13" s="12">
        <f>C15+C14</f>
        <v>3435703.17</v>
      </c>
      <c r="D13" s="12">
        <f>D15+D14</f>
        <v>0</v>
      </c>
      <c r="E13" s="12">
        <f>E15+E14</f>
        <v>0</v>
      </c>
      <c r="F13" s="12">
        <f>F15+F14</f>
        <v>3435703.17</v>
      </c>
      <c r="G13" s="13">
        <f t="shared" si="1"/>
        <v>0</v>
      </c>
    </row>
    <row r="14" spans="1:7" x14ac:dyDescent="0.25">
      <c r="A14" s="4"/>
      <c r="B14" s="15" t="s">
        <v>17</v>
      </c>
      <c r="C14" s="12">
        <v>3035703.17</v>
      </c>
      <c r="D14" s="12">
        <v>0</v>
      </c>
      <c r="E14" s="12">
        <v>0</v>
      </c>
      <c r="F14" s="12">
        <f t="shared" si="0"/>
        <v>3035703.17</v>
      </c>
      <c r="G14" s="13">
        <f t="shared" si="1"/>
        <v>0</v>
      </c>
    </row>
    <row r="15" spans="1:7" ht="30" x14ac:dyDescent="0.25">
      <c r="A15" s="4"/>
      <c r="B15" s="17" t="s">
        <v>18</v>
      </c>
      <c r="C15" s="18">
        <v>400000</v>
      </c>
      <c r="D15" s="18">
        <v>0</v>
      </c>
      <c r="E15" s="18">
        <v>0</v>
      </c>
      <c r="F15" s="12">
        <f t="shared" si="0"/>
        <v>400000</v>
      </c>
      <c r="G15" s="13">
        <f t="shared" si="1"/>
        <v>0</v>
      </c>
    </row>
    <row r="16" spans="1:7" x14ac:dyDescent="0.25">
      <c r="A16" s="4"/>
      <c r="B16" s="8" t="s">
        <v>19</v>
      </c>
      <c r="C16" s="9">
        <f>C17+C21</f>
        <v>9319693.7199999988</v>
      </c>
      <c r="D16" s="9">
        <f t="shared" ref="D16:G16" si="2">D17+D21</f>
        <v>0</v>
      </c>
      <c r="E16" s="9">
        <f t="shared" si="2"/>
        <v>0</v>
      </c>
      <c r="F16" s="9">
        <f t="shared" si="2"/>
        <v>11336193.550000001</v>
      </c>
      <c r="G16" s="10">
        <f t="shared" si="2"/>
        <v>0</v>
      </c>
    </row>
    <row r="17" spans="1:14" x14ac:dyDescent="0.25">
      <c r="A17" s="4"/>
      <c r="B17" s="11" t="s">
        <v>20</v>
      </c>
      <c r="C17" s="12">
        <f>C18+C19+C20</f>
        <v>3601007.2699999996</v>
      </c>
      <c r="D17" s="12">
        <f t="shared" ref="D17:G17" si="3">D18+D19+D20</f>
        <v>0</v>
      </c>
      <c r="E17" s="12">
        <f t="shared" si="3"/>
        <v>0</v>
      </c>
      <c r="F17" s="12">
        <f t="shared" si="3"/>
        <v>3601007.2699999996</v>
      </c>
      <c r="G17" s="13">
        <f t="shared" si="3"/>
        <v>0</v>
      </c>
    </row>
    <row r="18" spans="1:14" x14ac:dyDescent="0.25">
      <c r="A18" s="4"/>
      <c r="B18" s="15" t="s">
        <v>21</v>
      </c>
      <c r="C18" s="12">
        <v>1392648.74</v>
      </c>
      <c r="D18" s="12">
        <v>0</v>
      </c>
      <c r="E18" s="12">
        <v>0</v>
      </c>
      <c r="F18" s="12">
        <f t="shared" si="0"/>
        <v>1392648.74</v>
      </c>
      <c r="G18" s="13">
        <f t="shared" si="1"/>
        <v>0</v>
      </c>
    </row>
    <row r="19" spans="1:14" x14ac:dyDescent="0.25">
      <c r="A19" s="4"/>
      <c r="B19" s="15" t="s">
        <v>22</v>
      </c>
      <c r="C19" s="12">
        <v>2199858.5299999998</v>
      </c>
      <c r="D19" s="12">
        <v>0</v>
      </c>
      <c r="E19" s="12">
        <v>0</v>
      </c>
      <c r="F19" s="12">
        <f t="shared" si="0"/>
        <v>2199858.5299999998</v>
      </c>
      <c r="G19" s="13">
        <f t="shared" si="1"/>
        <v>0</v>
      </c>
    </row>
    <row r="20" spans="1:14" x14ac:dyDescent="0.25">
      <c r="A20" s="4"/>
      <c r="B20" s="15" t="s">
        <v>23</v>
      </c>
      <c r="C20" s="12">
        <v>8500</v>
      </c>
      <c r="D20" s="12">
        <v>0</v>
      </c>
      <c r="E20" s="12">
        <v>0</v>
      </c>
      <c r="F20" s="12">
        <f t="shared" si="0"/>
        <v>8500</v>
      </c>
      <c r="G20" s="13">
        <f t="shared" si="1"/>
        <v>0</v>
      </c>
    </row>
    <row r="21" spans="1:14" x14ac:dyDescent="0.25">
      <c r="A21" s="4"/>
      <c r="B21" s="11" t="s">
        <v>24</v>
      </c>
      <c r="C21" s="12">
        <v>5718686.4500000002</v>
      </c>
      <c r="D21" s="12">
        <v>0</v>
      </c>
      <c r="E21" s="12">
        <f t="shared" ref="E21:G21" si="4">E22+E23+E24+E25</f>
        <v>0</v>
      </c>
      <c r="F21" s="12">
        <f t="shared" si="4"/>
        <v>7735186.2800000003</v>
      </c>
      <c r="G21" s="13">
        <f t="shared" si="4"/>
        <v>0</v>
      </c>
    </row>
    <row r="22" spans="1:14" x14ac:dyDescent="0.25">
      <c r="A22" s="4"/>
      <c r="B22" s="14" t="s">
        <v>25</v>
      </c>
      <c r="C22" s="12">
        <v>4629525.5</v>
      </c>
      <c r="D22" s="12">
        <v>0</v>
      </c>
      <c r="E22" s="12">
        <v>0</v>
      </c>
      <c r="F22" s="12">
        <f>C22+D22-E22</f>
        <v>4629525.5</v>
      </c>
      <c r="G22" s="13">
        <f t="shared" si="1"/>
        <v>0</v>
      </c>
    </row>
    <row r="23" spans="1:14" x14ac:dyDescent="0.25">
      <c r="A23" s="4"/>
      <c r="B23" s="15" t="s">
        <v>26</v>
      </c>
      <c r="C23" s="12">
        <v>658962.74</v>
      </c>
      <c r="D23" s="12">
        <v>0</v>
      </c>
      <c r="E23" s="12">
        <v>0</v>
      </c>
      <c r="F23" s="12">
        <f t="shared" si="0"/>
        <v>658962.74</v>
      </c>
      <c r="G23" s="13">
        <f t="shared" si="1"/>
        <v>0</v>
      </c>
      <c r="J23" s="19"/>
    </row>
    <row r="24" spans="1:14" x14ac:dyDescent="0.25">
      <c r="A24" s="4"/>
      <c r="B24" s="15" t="s">
        <v>27</v>
      </c>
      <c r="C24" s="12">
        <v>1941895.21</v>
      </c>
      <c r="D24" s="12">
        <v>0</v>
      </c>
      <c r="E24" s="12">
        <v>0</v>
      </c>
      <c r="F24" s="12">
        <f t="shared" si="0"/>
        <v>1941895.21</v>
      </c>
      <c r="G24" s="13">
        <f t="shared" si="1"/>
        <v>0</v>
      </c>
      <c r="J24" s="19"/>
    </row>
    <row r="25" spans="1:14" x14ac:dyDescent="0.25">
      <c r="A25" s="4"/>
      <c r="B25" s="15" t="s">
        <v>28</v>
      </c>
      <c r="C25" s="12">
        <v>504802.83</v>
      </c>
      <c r="D25" s="12">
        <v>0</v>
      </c>
      <c r="E25" s="12">
        <v>0</v>
      </c>
      <c r="F25" s="12">
        <f t="shared" si="0"/>
        <v>504802.83</v>
      </c>
      <c r="G25" s="13">
        <f t="shared" si="1"/>
        <v>0</v>
      </c>
      <c r="J25" s="19"/>
    </row>
    <row r="26" spans="1:14" x14ac:dyDescent="0.25">
      <c r="A26" s="4"/>
      <c r="B26" s="11" t="s">
        <v>29</v>
      </c>
      <c r="C26" s="12"/>
      <c r="D26" s="12"/>
      <c r="E26" s="12"/>
      <c r="F26" s="12">
        <f t="shared" si="0"/>
        <v>0</v>
      </c>
      <c r="G26" s="13">
        <f t="shared" si="1"/>
        <v>0</v>
      </c>
    </row>
    <row r="27" spans="1:14" x14ac:dyDescent="0.25">
      <c r="A27" s="4"/>
      <c r="B27" s="11" t="s">
        <v>30</v>
      </c>
      <c r="C27" s="12"/>
      <c r="D27" s="12"/>
      <c r="E27" s="12"/>
      <c r="F27" s="12">
        <f t="shared" si="0"/>
        <v>0</v>
      </c>
      <c r="G27" s="13">
        <f t="shared" si="1"/>
        <v>0</v>
      </c>
    </row>
    <row r="28" spans="1:14" x14ac:dyDescent="0.25">
      <c r="A28" s="4"/>
      <c r="B28" s="20"/>
      <c r="C28" s="21"/>
      <c r="D28" s="21"/>
      <c r="E28" s="21"/>
      <c r="F28" s="21"/>
      <c r="G28" s="22"/>
    </row>
    <row r="29" spans="1:14" ht="20.25" customHeight="1" thickBot="1" x14ac:dyDescent="0.3">
      <c r="A29" s="23"/>
      <c r="B29" s="24" t="s">
        <v>31</v>
      </c>
      <c r="C29" s="25">
        <f>C16+C6</f>
        <v>18588369.289999999</v>
      </c>
      <c r="D29" s="25">
        <f>D16+D6</f>
        <v>460452.1</v>
      </c>
      <c r="E29" s="25">
        <f>E16+E6</f>
        <v>279162.83</v>
      </c>
      <c r="F29" s="25">
        <f>F16+F6</f>
        <v>20786158.390000001</v>
      </c>
      <c r="G29" s="26">
        <f>G16+G6</f>
        <v>181289.26999999996</v>
      </c>
    </row>
    <row r="30" spans="1:14" ht="15.75" thickTop="1" x14ac:dyDescent="0.25">
      <c r="B30" s="27"/>
      <c r="C30" s="28"/>
      <c r="D30" s="28"/>
    </row>
    <row r="31" spans="1:14" x14ac:dyDescent="0.25">
      <c r="A31" s="29" t="s">
        <v>32</v>
      </c>
      <c r="B31" s="29"/>
      <c r="C31" s="30"/>
      <c r="D31" s="30"/>
      <c r="E31" s="31"/>
      <c r="F31" s="31"/>
      <c r="G31" s="32"/>
      <c r="H31" s="32"/>
      <c r="I31" s="32"/>
      <c r="J31" s="32"/>
      <c r="K31" s="32"/>
      <c r="L31" s="32"/>
      <c r="M31" s="32"/>
      <c r="N31" s="33"/>
    </row>
    <row r="32" spans="1:14" x14ac:dyDescent="0.25">
      <c r="A32" s="34"/>
      <c r="B32" s="35"/>
      <c r="C32" s="35"/>
      <c r="D32" s="36"/>
      <c r="E32" s="37"/>
      <c r="F32" s="38"/>
      <c r="G32" s="32"/>
      <c r="H32" s="32"/>
      <c r="I32" s="32"/>
      <c r="J32" s="32"/>
      <c r="K32" s="32"/>
      <c r="L32" s="32"/>
      <c r="M32" s="32"/>
      <c r="N32" s="33"/>
    </row>
    <row r="33" spans="1:14" x14ac:dyDescent="0.25">
      <c r="A33" s="39" t="s">
        <v>33</v>
      </c>
      <c r="B33" s="40"/>
      <c r="C33" s="31"/>
      <c r="D33" s="31"/>
      <c r="E33" s="31"/>
      <c r="F33" s="31"/>
      <c r="G33" s="32"/>
      <c r="H33" s="32"/>
      <c r="I33" s="32"/>
      <c r="J33" s="32"/>
      <c r="K33" s="32"/>
      <c r="L33" s="32"/>
      <c r="M33" s="32"/>
      <c r="N33" s="33"/>
    </row>
    <row r="34" spans="1:14" x14ac:dyDescent="0.25">
      <c r="A34" s="41" t="s">
        <v>34</v>
      </c>
      <c r="B34" s="42"/>
      <c r="C34" s="43"/>
      <c r="D34" s="43"/>
      <c r="E34" s="43"/>
      <c r="F34" s="43"/>
      <c r="G34" s="32"/>
      <c r="H34" s="32"/>
      <c r="I34" s="32"/>
      <c r="J34" s="32"/>
      <c r="K34" s="32"/>
      <c r="L34" s="32"/>
      <c r="M34" s="32"/>
      <c r="N34" s="33"/>
    </row>
  </sheetData>
  <mergeCells count="3">
    <mergeCell ref="A1:G1"/>
    <mergeCell ref="A2:G2"/>
    <mergeCell ref="A3:G3"/>
  </mergeCells>
  <pageMargins left="0.70866141732283472" right="0.70866141732283472" top="0.23622047244094491" bottom="0.31496062992125984" header="0.19685039370078741" footer="0.31496062992125984"/>
  <pageSetup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N34"/>
  <sheetViews>
    <sheetView workbookViewId="0">
      <selection activeCell="D14" sqref="D14"/>
    </sheetView>
  </sheetViews>
  <sheetFormatPr baseColWidth="10" defaultRowHeight="15" x14ac:dyDescent="0.25"/>
  <cols>
    <col min="1" max="1" width="8.7109375" customWidth="1"/>
    <col min="2" max="2" width="34.140625" customWidth="1"/>
    <col min="3" max="3" width="14" customWidth="1"/>
    <col min="4" max="4" width="13.5703125" customWidth="1"/>
    <col min="5" max="5" width="16.140625" customWidth="1"/>
    <col min="6" max="6" width="15.140625" customWidth="1"/>
    <col min="7" max="7" width="17.7109375" customWidth="1"/>
    <col min="10" max="10" width="12.7109375" bestFit="1" customWidth="1"/>
  </cols>
  <sheetData>
    <row r="1" spans="1:7" ht="17.25" customHeight="1" x14ac:dyDescent="0.25">
      <c r="A1" s="44" t="s">
        <v>0</v>
      </c>
      <c r="B1" s="44"/>
      <c r="C1" s="44"/>
      <c r="D1" s="44"/>
      <c r="E1" s="44"/>
      <c r="F1" s="44"/>
      <c r="G1" s="44"/>
    </row>
    <row r="2" spans="1:7" ht="11.25" customHeight="1" x14ac:dyDescent="0.25">
      <c r="A2" s="44" t="s">
        <v>1</v>
      </c>
      <c r="B2" s="44"/>
      <c r="C2" s="44"/>
      <c r="D2" s="44"/>
      <c r="E2" s="44"/>
      <c r="F2" s="44"/>
      <c r="G2" s="44"/>
    </row>
    <row r="3" spans="1:7" ht="14.25" customHeight="1" thickBot="1" x14ac:dyDescent="0.3">
      <c r="A3" s="45" t="s">
        <v>42</v>
      </c>
      <c r="B3" s="45"/>
      <c r="C3" s="45"/>
      <c r="D3" s="45"/>
      <c r="E3" s="45"/>
      <c r="F3" s="45"/>
      <c r="G3" s="45"/>
    </row>
    <row r="4" spans="1:7" ht="15.75" thickTop="1" x14ac:dyDescent="0.25">
      <c r="A4" s="1"/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3" t="s">
        <v>7</v>
      </c>
    </row>
    <row r="5" spans="1:7" x14ac:dyDescent="0.25">
      <c r="A5" s="4"/>
      <c r="B5" s="5" t="s">
        <v>8</v>
      </c>
      <c r="C5" s="6"/>
      <c r="D5" s="6"/>
      <c r="E5" s="6"/>
      <c r="F5" s="6"/>
      <c r="G5" s="7"/>
    </row>
    <row r="6" spans="1:7" x14ac:dyDescent="0.25">
      <c r="A6" s="4"/>
      <c r="B6" s="8" t="s">
        <v>9</v>
      </c>
      <c r="C6" s="9">
        <f>C7+C11+C13</f>
        <v>10810895.32</v>
      </c>
      <c r="D6" s="9">
        <f>D7+D11+D13</f>
        <v>17472847.609999999</v>
      </c>
      <c r="E6" s="9">
        <f>E7+E11+E13</f>
        <v>19015067.359999999</v>
      </c>
      <c r="F6" s="9">
        <f>F7+F11+F13</f>
        <v>9268675.5699999984</v>
      </c>
      <c r="G6" s="10">
        <f>G7+G11+G13</f>
        <v>-1542219.7500000005</v>
      </c>
    </row>
    <row r="7" spans="1:7" ht="30" x14ac:dyDescent="0.25">
      <c r="A7" s="4"/>
      <c r="B7" s="11" t="s">
        <v>10</v>
      </c>
      <c r="C7" s="12">
        <f>C8+C9+C10</f>
        <v>5403850.3700000001</v>
      </c>
      <c r="D7" s="12">
        <f>D8+D10+D9</f>
        <v>11480499.92</v>
      </c>
      <c r="E7" s="12">
        <f>E8+E10+E9</f>
        <v>15847047.41</v>
      </c>
      <c r="F7" s="12">
        <f>C7+D7-E7</f>
        <v>1037302.879999999</v>
      </c>
      <c r="G7" s="13">
        <f>D7-E7</f>
        <v>-4366547.49</v>
      </c>
    </row>
    <row r="8" spans="1:7" x14ac:dyDescent="0.25">
      <c r="A8" s="4"/>
      <c r="B8" s="14" t="s">
        <v>11</v>
      </c>
      <c r="C8" s="12">
        <v>5403850.3700000001</v>
      </c>
      <c r="D8" s="12">
        <v>11480499.92</v>
      </c>
      <c r="E8" s="12">
        <v>15847047.41</v>
      </c>
      <c r="F8" s="12">
        <f t="shared" ref="F8:F27" si="0">C8+D8-E8</f>
        <v>1037302.879999999</v>
      </c>
      <c r="G8" s="13">
        <f t="shared" ref="G8:G27" si="1">D8-E8</f>
        <v>-4366547.49</v>
      </c>
    </row>
    <row r="9" spans="1:7" x14ac:dyDescent="0.25">
      <c r="A9" s="4"/>
      <c r="B9" s="15" t="s">
        <v>12</v>
      </c>
      <c r="C9" s="12">
        <v>0</v>
      </c>
      <c r="D9" s="12">
        <v>0</v>
      </c>
      <c r="E9" s="12">
        <v>0</v>
      </c>
      <c r="F9" s="12">
        <f t="shared" si="0"/>
        <v>0</v>
      </c>
      <c r="G9" s="13">
        <f t="shared" si="1"/>
        <v>0</v>
      </c>
    </row>
    <row r="10" spans="1:7" x14ac:dyDescent="0.25">
      <c r="A10" s="4"/>
      <c r="B10" s="14" t="s">
        <v>13</v>
      </c>
      <c r="C10" s="12">
        <v>0</v>
      </c>
      <c r="D10" s="12">
        <v>0</v>
      </c>
      <c r="E10" s="12">
        <v>0</v>
      </c>
      <c r="F10" s="12">
        <f t="shared" si="0"/>
        <v>0</v>
      </c>
      <c r="G10" s="13">
        <f t="shared" si="1"/>
        <v>0</v>
      </c>
    </row>
    <row r="11" spans="1:7" ht="30" x14ac:dyDescent="0.25">
      <c r="A11" s="4"/>
      <c r="B11" s="16" t="s">
        <v>14</v>
      </c>
      <c r="C11" s="9">
        <f>C12</f>
        <v>5396792.4699999997</v>
      </c>
      <c r="D11" s="9">
        <f>D12</f>
        <v>2566897</v>
      </c>
      <c r="E11" s="9">
        <f>E12</f>
        <v>3168019.95</v>
      </c>
      <c r="F11" s="9">
        <f>F12</f>
        <v>4795669.5199999996</v>
      </c>
      <c r="G11" s="10">
        <f>G12</f>
        <v>-601122.95000000019</v>
      </c>
    </row>
    <row r="12" spans="1:7" ht="38.25" customHeight="1" x14ac:dyDescent="0.25">
      <c r="A12" s="4"/>
      <c r="B12" s="15" t="s">
        <v>15</v>
      </c>
      <c r="C12" s="12">
        <v>5396792.4699999997</v>
      </c>
      <c r="D12" s="12">
        <v>2566897</v>
      </c>
      <c r="E12" s="12">
        <v>3168019.95</v>
      </c>
      <c r="F12" s="12">
        <f>C12+D12-E12</f>
        <v>4795669.5199999996</v>
      </c>
      <c r="G12" s="13">
        <f t="shared" si="1"/>
        <v>-601122.95000000019</v>
      </c>
    </row>
    <row r="13" spans="1:7" x14ac:dyDescent="0.25">
      <c r="A13" s="4"/>
      <c r="B13" s="11" t="s">
        <v>16</v>
      </c>
      <c r="C13" s="12">
        <f>C15+C14</f>
        <v>10252.48</v>
      </c>
      <c r="D13" s="12">
        <f>D15+D14</f>
        <v>3425450.69</v>
      </c>
      <c r="E13" s="12">
        <f>E15+E14</f>
        <v>0</v>
      </c>
      <c r="F13" s="12">
        <f>F15+F14</f>
        <v>3435703.17</v>
      </c>
      <c r="G13" s="13">
        <f t="shared" si="1"/>
        <v>3425450.69</v>
      </c>
    </row>
    <row r="14" spans="1:7" x14ac:dyDescent="0.25">
      <c r="A14" s="4"/>
      <c r="B14" s="15" t="s">
        <v>17</v>
      </c>
      <c r="C14" s="12">
        <v>10252.48</v>
      </c>
      <c r="D14" s="12">
        <v>3025450.69</v>
      </c>
      <c r="E14" s="12">
        <v>0</v>
      </c>
      <c r="F14" s="12">
        <f t="shared" si="0"/>
        <v>3035703.17</v>
      </c>
      <c r="G14" s="13">
        <f t="shared" si="1"/>
        <v>3025450.69</v>
      </c>
    </row>
    <row r="15" spans="1:7" ht="30" x14ac:dyDescent="0.25">
      <c r="A15" s="4"/>
      <c r="B15" s="17" t="s">
        <v>18</v>
      </c>
      <c r="C15" s="18">
        <v>0</v>
      </c>
      <c r="D15" s="18">
        <v>400000</v>
      </c>
      <c r="E15" s="18">
        <v>0</v>
      </c>
      <c r="F15" s="12">
        <f t="shared" si="0"/>
        <v>400000</v>
      </c>
      <c r="G15" s="13">
        <f t="shared" si="1"/>
        <v>400000</v>
      </c>
    </row>
    <row r="16" spans="1:7" x14ac:dyDescent="0.25">
      <c r="A16" s="4"/>
      <c r="B16" s="8" t="s">
        <v>19</v>
      </c>
      <c r="C16" s="9">
        <f>C17+C21</f>
        <v>9319693.7199999988</v>
      </c>
      <c r="D16" s="9">
        <f t="shared" ref="D16:G16" si="2">D17+D21</f>
        <v>0</v>
      </c>
      <c r="E16" s="9">
        <f t="shared" si="2"/>
        <v>0</v>
      </c>
      <c r="F16" s="9">
        <f t="shared" si="2"/>
        <v>11336193.550000001</v>
      </c>
      <c r="G16" s="10">
        <f t="shared" si="2"/>
        <v>0</v>
      </c>
    </row>
    <row r="17" spans="1:14" x14ac:dyDescent="0.25">
      <c r="A17" s="4"/>
      <c r="B17" s="11" t="s">
        <v>20</v>
      </c>
      <c r="C17" s="12">
        <f>C18+C19+C20</f>
        <v>3601007.2699999996</v>
      </c>
      <c r="D17" s="12">
        <f t="shared" ref="D17:G17" si="3">D18+D19+D20</f>
        <v>0</v>
      </c>
      <c r="E17" s="12">
        <f t="shared" si="3"/>
        <v>0</v>
      </c>
      <c r="F17" s="12">
        <f t="shared" si="3"/>
        <v>3601007.2699999996</v>
      </c>
      <c r="G17" s="13">
        <f t="shared" si="3"/>
        <v>0</v>
      </c>
    </row>
    <row r="18" spans="1:14" x14ac:dyDescent="0.25">
      <c r="A18" s="4"/>
      <c r="B18" s="15" t="s">
        <v>21</v>
      </c>
      <c r="C18" s="12">
        <v>1392648.74</v>
      </c>
      <c r="D18" s="12">
        <v>0</v>
      </c>
      <c r="E18" s="12">
        <v>0</v>
      </c>
      <c r="F18" s="12">
        <f t="shared" si="0"/>
        <v>1392648.74</v>
      </c>
      <c r="G18" s="13">
        <f t="shared" si="1"/>
        <v>0</v>
      </c>
    </row>
    <row r="19" spans="1:14" x14ac:dyDescent="0.25">
      <c r="A19" s="4"/>
      <c r="B19" s="15" t="s">
        <v>22</v>
      </c>
      <c r="C19" s="12">
        <v>2199858.5299999998</v>
      </c>
      <c r="D19" s="12">
        <v>0</v>
      </c>
      <c r="E19" s="12">
        <v>0</v>
      </c>
      <c r="F19" s="12">
        <f t="shared" si="0"/>
        <v>2199858.5299999998</v>
      </c>
      <c r="G19" s="13">
        <f t="shared" si="1"/>
        <v>0</v>
      </c>
    </row>
    <row r="20" spans="1:14" x14ac:dyDescent="0.25">
      <c r="A20" s="4"/>
      <c r="B20" s="15" t="s">
        <v>23</v>
      </c>
      <c r="C20" s="12">
        <v>8500</v>
      </c>
      <c r="D20" s="12">
        <v>0</v>
      </c>
      <c r="E20" s="12">
        <v>0</v>
      </c>
      <c r="F20" s="12">
        <f t="shared" si="0"/>
        <v>8500</v>
      </c>
      <c r="G20" s="13">
        <f t="shared" si="1"/>
        <v>0</v>
      </c>
    </row>
    <row r="21" spans="1:14" x14ac:dyDescent="0.25">
      <c r="A21" s="4"/>
      <c r="B21" s="11" t="s">
        <v>24</v>
      </c>
      <c r="C21" s="12">
        <v>5718686.4500000002</v>
      </c>
      <c r="D21" s="12">
        <v>0</v>
      </c>
      <c r="E21" s="12">
        <f t="shared" ref="E21:G21" si="4">E22+E23+E24+E25</f>
        <v>0</v>
      </c>
      <c r="F21" s="12">
        <f t="shared" si="4"/>
        <v>7735186.2800000003</v>
      </c>
      <c r="G21" s="13">
        <f t="shared" si="4"/>
        <v>0</v>
      </c>
    </row>
    <row r="22" spans="1:14" x14ac:dyDescent="0.25">
      <c r="A22" s="4"/>
      <c r="B22" s="14" t="s">
        <v>25</v>
      </c>
      <c r="C22" s="12">
        <v>4629525.5</v>
      </c>
      <c r="D22" s="12">
        <v>0</v>
      </c>
      <c r="E22" s="12">
        <v>0</v>
      </c>
      <c r="F22" s="12">
        <f>C22+D22-E22</f>
        <v>4629525.5</v>
      </c>
      <c r="G22" s="13">
        <f t="shared" si="1"/>
        <v>0</v>
      </c>
    </row>
    <row r="23" spans="1:14" x14ac:dyDescent="0.25">
      <c r="A23" s="4"/>
      <c r="B23" s="15" t="s">
        <v>26</v>
      </c>
      <c r="C23" s="12">
        <v>658962.74</v>
      </c>
      <c r="D23" s="12">
        <v>0</v>
      </c>
      <c r="E23" s="12">
        <v>0</v>
      </c>
      <c r="F23" s="12">
        <f t="shared" si="0"/>
        <v>658962.74</v>
      </c>
      <c r="G23" s="13">
        <f t="shared" si="1"/>
        <v>0</v>
      </c>
      <c r="J23" s="19"/>
    </row>
    <row r="24" spans="1:14" x14ac:dyDescent="0.25">
      <c r="A24" s="4"/>
      <c r="B24" s="15" t="s">
        <v>27</v>
      </c>
      <c r="C24" s="12">
        <v>1941895.21</v>
      </c>
      <c r="D24" s="12">
        <v>0</v>
      </c>
      <c r="E24" s="12">
        <v>0</v>
      </c>
      <c r="F24" s="12">
        <f t="shared" si="0"/>
        <v>1941895.21</v>
      </c>
      <c r="G24" s="13">
        <f t="shared" si="1"/>
        <v>0</v>
      </c>
      <c r="J24" s="19"/>
    </row>
    <row r="25" spans="1:14" x14ac:dyDescent="0.25">
      <c r="A25" s="4"/>
      <c r="B25" s="15" t="s">
        <v>28</v>
      </c>
      <c r="C25" s="12">
        <v>504802.83</v>
      </c>
      <c r="D25" s="12">
        <v>0</v>
      </c>
      <c r="E25" s="12">
        <v>0</v>
      </c>
      <c r="F25" s="12">
        <f t="shared" si="0"/>
        <v>504802.83</v>
      </c>
      <c r="G25" s="13">
        <f t="shared" si="1"/>
        <v>0</v>
      </c>
      <c r="J25" s="19"/>
    </row>
    <row r="26" spans="1:14" x14ac:dyDescent="0.25">
      <c r="A26" s="4"/>
      <c r="B26" s="11" t="s">
        <v>29</v>
      </c>
      <c r="C26" s="12"/>
      <c r="D26" s="12"/>
      <c r="E26" s="12"/>
      <c r="F26" s="12">
        <f t="shared" si="0"/>
        <v>0</v>
      </c>
      <c r="G26" s="13">
        <f t="shared" si="1"/>
        <v>0</v>
      </c>
    </row>
    <row r="27" spans="1:14" x14ac:dyDescent="0.25">
      <c r="A27" s="4"/>
      <c r="B27" s="11" t="s">
        <v>30</v>
      </c>
      <c r="C27" s="12"/>
      <c r="D27" s="12"/>
      <c r="E27" s="12"/>
      <c r="F27" s="12">
        <f t="shared" si="0"/>
        <v>0</v>
      </c>
      <c r="G27" s="13">
        <f t="shared" si="1"/>
        <v>0</v>
      </c>
    </row>
    <row r="28" spans="1:14" x14ac:dyDescent="0.25">
      <c r="A28" s="4"/>
      <c r="B28" s="20"/>
      <c r="C28" s="21"/>
      <c r="D28" s="21"/>
      <c r="E28" s="21"/>
      <c r="F28" s="21"/>
      <c r="G28" s="22"/>
    </row>
    <row r="29" spans="1:14" ht="20.25" customHeight="1" thickBot="1" x14ac:dyDescent="0.3">
      <c r="A29" s="23"/>
      <c r="B29" s="24" t="s">
        <v>31</v>
      </c>
      <c r="C29" s="25">
        <f>C16+C6</f>
        <v>20130589.039999999</v>
      </c>
      <c r="D29" s="25">
        <f>D16+D6</f>
        <v>17472847.609999999</v>
      </c>
      <c r="E29" s="25">
        <f>E16+E6</f>
        <v>19015067.359999999</v>
      </c>
      <c r="F29" s="25">
        <f>F16+F6</f>
        <v>20604869.119999997</v>
      </c>
      <c r="G29" s="26">
        <f>G16+G6</f>
        <v>-1542219.7500000005</v>
      </c>
    </row>
    <row r="30" spans="1:14" ht="15.75" thickTop="1" x14ac:dyDescent="0.25">
      <c r="B30" s="27"/>
      <c r="C30" s="28"/>
      <c r="D30" s="28"/>
    </row>
    <row r="31" spans="1:14" x14ac:dyDescent="0.25">
      <c r="A31" s="29" t="s">
        <v>32</v>
      </c>
      <c r="B31" s="29"/>
      <c r="C31" s="30"/>
      <c r="D31" s="30"/>
      <c r="E31" s="31"/>
      <c r="F31" s="31"/>
      <c r="G31" s="32"/>
      <c r="H31" s="32"/>
      <c r="I31" s="32"/>
      <c r="J31" s="32"/>
      <c r="K31" s="32"/>
      <c r="L31" s="32"/>
      <c r="M31" s="32"/>
      <c r="N31" s="33"/>
    </row>
    <row r="32" spans="1:14" x14ac:dyDescent="0.25">
      <c r="A32" s="34"/>
      <c r="B32" s="35"/>
      <c r="C32" s="35"/>
      <c r="D32" s="36"/>
      <c r="E32" s="37"/>
      <c r="F32" s="38"/>
      <c r="G32" s="32"/>
      <c r="H32" s="32"/>
      <c r="I32" s="32"/>
      <c r="J32" s="32"/>
      <c r="K32" s="32"/>
      <c r="L32" s="32"/>
      <c r="M32" s="32"/>
      <c r="N32" s="33"/>
    </row>
    <row r="33" spans="1:14" x14ac:dyDescent="0.25">
      <c r="A33" s="39" t="s">
        <v>33</v>
      </c>
      <c r="B33" s="40"/>
      <c r="C33" s="31"/>
      <c r="D33" s="31"/>
      <c r="E33" s="31"/>
      <c r="F33" s="31"/>
      <c r="G33" s="32"/>
      <c r="H33" s="32"/>
      <c r="I33" s="32"/>
      <c r="J33" s="32"/>
      <c r="K33" s="32"/>
      <c r="L33" s="32"/>
      <c r="M33" s="32"/>
      <c r="N33" s="33"/>
    </row>
    <row r="34" spans="1:14" x14ac:dyDescent="0.25">
      <c r="A34" s="41" t="s">
        <v>34</v>
      </c>
      <c r="B34" s="42"/>
      <c r="C34" s="43"/>
      <c r="D34" s="43"/>
      <c r="E34" s="43"/>
      <c r="F34" s="43"/>
      <c r="G34" s="32"/>
      <c r="H34" s="32"/>
      <c r="I34" s="32"/>
      <c r="J34" s="32"/>
      <c r="K34" s="32"/>
      <c r="L34" s="32"/>
      <c r="M34" s="32"/>
      <c r="N34" s="33"/>
    </row>
  </sheetData>
  <mergeCells count="3">
    <mergeCell ref="A1:G1"/>
    <mergeCell ref="A2:G2"/>
    <mergeCell ref="A3:G3"/>
  </mergeCells>
  <pageMargins left="0.70866141732283472" right="0.70866141732283472" top="0.23622047244094491" bottom="0.31496062992125984" header="0.19685039370078741" footer="0.31496062992125984"/>
  <pageSetup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N34"/>
  <sheetViews>
    <sheetView workbookViewId="0">
      <selection activeCell="B30" sqref="B30"/>
    </sheetView>
  </sheetViews>
  <sheetFormatPr baseColWidth="10" defaultRowHeight="15" x14ac:dyDescent="0.25"/>
  <cols>
    <col min="1" max="1" width="8.7109375" customWidth="1"/>
    <col min="2" max="2" width="34.140625" customWidth="1"/>
    <col min="3" max="3" width="14" customWidth="1"/>
    <col min="4" max="4" width="13.5703125" customWidth="1"/>
    <col min="5" max="5" width="16.140625" customWidth="1"/>
    <col min="6" max="6" width="15.140625" customWidth="1"/>
    <col min="7" max="7" width="17.7109375" customWidth="1"/>
    <col min="10" max="10" width="12.7109375" bestFit="1" customWidth="1"/>
  </cols>
  <sheetData>
    <row r="1" spans="1:7" ht="17.25" customHeight="1" x14ac:dyDescent="0.25">
      <c r="A1" s="44" t="s">
        <v>0</v>
      </c>
      <c r="B1" s="44"/>
      <c r="C1" s="44"/>
      <c r="D1" s="44"/>
      <c r="E1" s="44"/>
      <c r="F1" s="44"/>
      <c r="G1" s="44"/>
    </row>
    <row r="2" spans="1:7" ht="11.25" customHeight="1" x14ac:dyDescent="0.25">
      <c r="A2" s="44" t="s">
        <v>1</v>
      </c>
      <c r="B2" s="44"/>
      <c r="C2" s="44"/>
      <c r="D2" s="44"/>
      <c r="E2" s="44"/>
      <c r="F2" s="44"/>
      <c r="G2" s="44"/>
    </row>
    <row r="3" spans="1:7" ht="14.25" customHeight="1" thickBot="1" x14ac:dyDescent="0.3">
      <c r="A3" s="45" t="s">
        <v>41</v>
      </c>
      <c r="B3" s="45"/>
      <c r="C3" s="45"/>
      <c r="D3" s="45"/>
      <c r="E3" s="45"/>
      <c r="F3" s="45"/>
      <c r="G3" s="45"/>
    </row>
    <row r="4" spans="1:7" ht="15.75" thickTop="1" x14ac:dyDescent="0.25">
      <c r="A4" s="1"/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3" t="s">
        <v>7</v>
      </c>
    </row>
    <row r="5" spans="1:7" x14ac:dyDescent="0.25">
      <c r="A5" s="4"/>
      <c r="B5" s="5" t="s">
        <v>8</v>
      </c>
      <c r="C5" s="6"/>
      <c r="D5" s="6"/>
      <c r="E5" s="6"/>
      <c r="F5" s="6"/>
      <c r="G5" s="7"/>
    </row>
    <row r="6" spans="1:7" x14ac:dyDescent="0.25">
      <c r="A6" s="4"/>
      <c r="B6" s="8" t="s">
        <v>9</v>
      </c>
      <c r="C6" s="9">
        <f>C7+C11+C13</f>
        <v>11138485.32</v>
      </c>
      <c r="D6" s="9">
        <f>D7+D11+D13</f>
        <v>7157141.9000000004</v>
      </c>
      <c r="E6" s="9">
        <f>E7+E11+E13</f>
        <v>7484731.8999999994</v>
      </c>
      <c r="F6" s="9">
        <f>F7+F11+F13</f>
        <v>10810895.32</v>
      </c>
      <c r="G6" s="10">
        <f>G7+G11+G13</f>
        <v>-327589.9999999993</v>
      </c>
    </row>
    <row r="7" spans="1:7" ht="30" x14ac:dyDescent="0.25">
      <c r="A7" s="4"/>
      <c r="B7" s="11" t="s">
        <v>10</v>
      </c>
      <c r="C7" s="12">
        <f>C8+C9+C10</f>
        <v>5758752.4800000004</v>
      </c>
      <c r="D7" s="12">
        <f>D8+D10+D9</f>
        <v>5994770.6100000003</v>
      </c>
      <c r="E7" s="12">
        <f>E8+E10+E9</f>
        <v>6349672.7199999997</v>
      </c>
      <c r="F7" s="12">
        <f>C7+D7-E7</f>
        <v>5403850.3700000001</v>
      </c>
      <c r="G7" s="13">
        <f>D7-E7</f>
        <v>-354902.1099999994</v>
      </c>
    </row>
    <row r="8" spans="1:7" x14ac:dyDescent="0.25">
      <c r="A8" s="4"/>
      <c r="B8" s="14" t="s">
        <v>11</v>
      </c>
      <c r="C8" s="12">
        <v>5758752.4800000004</v>
      </c>
      <c r="D8" s="12">
        <v>5994770.6100000003</v>
      </c>
      <c r="E8" s="12">
        <v>6349672.7199999997</v>
      </c>
      <c r="F8" s="12">
        <f t="shared" ref="F8:F27" si="0">C8+D8-E8</f>
        <v>5403850.3700000001</v>
      </c>
      <c r="G8" s="13">
        <f t="shared" ref="G8:G27" si="1">D8-E8</f>
        <v>-354902.1099999994</v>
      </c>
    </row>
    <row r="9" spans="1:7" x14ac:dyDescent="0.25">
      <c r="A9" s="4"/>
      <c r="B9" s="15" t="s">
        <v>12</v>
      </c>
      <c r="C9" s="12">
        <v>0</v>
      </c>
      <c r="D9" s="12">
        <v>0</v>
      </c>
      <c r="E9" s="12">
        <v>0</v>
      </c>
      <c r="F9" s="12">
        <f t="shared" si="0"/>
        <v>0</v>
      </c>
      <c r="G9" s="13">
        <f t="shared" si="1"/>
        <v>0</v>
      </c>
    </row>
    <row r="10" spans="1:7" x14ac:dyDescent="0.25">
      <c r="A10" s="4"/>
      <c r="B10" s="14" t="s">
        <v>13</v>
      </c>
      <c r="C10" s="12">
        <v>0</v>
      </c>
      <c r="D10" s="12">
        <v>0</v>
      </c>
      <c r="E10" s="12">
        <v>0</v>
      </c>
      <c r="F10" s="12">
        <f t="shared" si="0"/>
        <v>0</v>
      </c>
      <c r="G10" s="13">
        <f t="shared" si="1"/>
        <v>0</v>
      </c>
    </row>
    <row r="11" spans="1:7" ht="30" x14ac:dyDescent="0.25">
      <c r="A11" s="4"/>
      <c r="B11" s="16" t="s">
        <v>14</v>
      </c>
      <c r="C11" s="9">
        <f>C12</f>
        <v>5369480.3600000003</v>
      </c>
      <c r="D11" s="9">
        <f>D12</f>
        <v>1162371.29</v>
      </c>
      <c r="E11" s="9">
        <f>E12</f>
        <v>1135059.18</v>
      </c>
      <c r="F11" s="9">
        <f>F12</f>
        <v>5396792.4700000007</v>
      </c>
      <c r="G11" s="10">
        <f>G12</f>
        <v>27312.110000000102</v>
      </c>
    </row>
    <row r="12" spans="1:7" ht="38.25" customHeight="1" x14ac:dyDescent="0.25">
      <c r="A12" s="4"/>
      <c r="B12" s="15" t="s">
        <v>15</v>
      </c>
      <c r="C12" s="12">
        <v>5369480.3600000003</v>
      </c>
      <c r="D12" s="12">
        <v>1162371.29</v>
      </c>
      <c r="E12" s="12">
        <v>1135059.18</v>
      </c>
      <c r="F12" s="12">
        <f>C12+D12-E12</f>
        <v>5396792.4700000007</v>
      </c>
      <c r="G12" s="13">
        <f t="shared" si="1"/>
        <v>27312.110000000102</v>
      </c>
    </row>
    <row r="13" spans="1:7" x14ac:dyDescent="0.25">
      <c r="A13" s="4"/>
      <c r="B13" s="11" t="s">
        <v>16</v>
      </c>
      <c r="C13" s="12">
        <f>C15+C14</f>
        <v>10252.48</v>
      </c>
      <c r="D13" s="12">
        <f>D15+D14</f>
        <v>0</v>
      </c>
      <c r="E13" s="12">
        <f>E15+E14</f>
        <v>0</v>
      </c>
      <c r="F13" s="12">
        <f>F15+F14</f>
        <v>10252.48</v>
      </c>
      <c r="G13" s="13">
        <f t="shared" si="1"/>
        <v>0</v>
      </c>
    </row>
    <row r="14" spans="1:7" x14ac:dyDescent="0.25">
      <c r="A14" s="4"/>
      <c r="B14" s="15" t="s">
        <v>17</v>
      </c>
      <c r="C14" s="12">
        <v>10252.48</v>
      </c>
      <c r="D14" s="12">
        <v>0</v>
      </c>
      <c r="E14" s="12">
        <v>0</v>
      </c>
      <c r="F14" s="12">
        <f t="shared" si="0"/>
        <v>10252.48</v>
      </c>
      <c r="G14" s="13">
        <f t="shared" si="1"/>
        <v>0</v>
      </c>
    </row>
    <row r="15" spans="1:7" ht="30" x14ac:dyDescent="0.25">
      <c r="A15" s="4"/>
      <c r="B15" s="17" t="s">
        <v>18</v>
      </c>
      <c r="C15" s="18">
        <v>0</v>
      </c>
      <c r="D15" s="18">
        <v>0</v>
      </c>
      <c r="E15" s="18">
        <v>0</v>
      </c>
      <c r="F15" s="12">
        <f t="shared" si="0"/>
        <v>0</v>
      </c>
      <c r="G15" s="13">
        <f t="shared" si="1"/>
        <v>0</v>
      </c>
    </row>
    <row r="16" spans="1:7" x14ac:dyDescent="0.25">
      <c r="A16" s="4"/>
      <c r="B16" s="8" t="s">
        <v>19</v>
      </c>
      <c r="C16" s="9">
        <f>C17+C21</f>
        <v>9319693.7199999988</v>
      </c>
      <c r="D16" s="9">
        <f t="shared" ref="D16:G16" si="2">D17+D21</f>
        <v>0</v>
      </c>
      <c r="E16" s="9">
        <f t="shared" si="2"/>
        <v>3059770.0399999996</v>
      </c>
      <c r="F16" s="9">
        <f t="shared" si="2"/>
        <v>11336193.550000001</v>
      </c>
      <c r="G16" s="10">
        <f t="shared" si="2"/>
        <v>2016499.83</v>
      </c>
    </row>
    <row r="17" spans="1:14" x14ac:dyDescent="0.25">
      <c r="A17" s="4"/>
      <c r="B17" s="11" t="s">
        <v>20</v>
      </c>
      <c r="C17" s="12">
        <f>C18+C19+C20</f>
        <v>3601007.2699999996</v>
      </c>
      <c r="D17" s="12">
        <f t="shared" ref="D17:G17" si="3">D18+D19+D20</f>
        <v>0</v>
      </c>
      <c r="E17" s="12">
        <f t="shared" si="3"/>
        <v>0</v>
      </c>
      <c r="F17" s="12">
        <f t="shared" si="3"/>
        <v>3601007.2699999996</v>
      </c>
      <c r="G17" s="13">
        <f t="shared" si="3"/>
        <v>0</v>
      </c>
    </row>
    <row r="18" spans="1:14" x14ac:dyDescent="0.25">
      <c r="A18" s="4"/>
      <c r="B18" s="15" t="s">
        <v>21</v>
      </c>
      <c r="C18" s="12">
        <v>1392648.74</v>
      </c>
      <c r="D18" s="12">
        <v>0</v>
      </c>
      <c r="E18" s="12">
        <v>0</v>
      </c>
      <c r="F18" s="12">
        <f t="shared" si="0"/>
        <v>1392648.74</v>
      </c>
      <c r="G18" s="13">
        <f t="shared" si="1"/>
        <v>0</v>
      </c>
    </row>
    <row r="19" spans="1:14" x14ac:dyDescent="0.25">
      <c r="A19" s="4"/>
      <c r="B19" s="15" t="s">
        <v>22</v>
      </c>
      <c r="C19" s="12">
        <v>2199858.5299999998</v>
      </c>
      <c r="D19" s="12">
        <v>0</v>
      </c>
      <c r="E19" s="12">
        <v>0</v>
      </c>
      <c r="F19" s="12">
        <f t="shared" si="0"/>
        <v>2199858.5299999998</v>
      </c>
      <c r="G19" s="13">
        <f t="shared" si="1"/>
        <v>0</v>
      </c>
    </row>
    <row r="20" spans="1:14" x14ac:dyDescent="0.25">
      <c r="A20" s="4"/>
      <c r="B20" s="15" t="s">
        <v>23</v>
      </c>
      <c r="C20" s="12">
        <v>8500</v>
      </c>
      <c r="D20" s="12">
        <v>0</v>
      </c>
      <c r="E20" s="12">
        <v>0</v>
      </c>
      <c r="F20" s="12">
        <f t="shared" si="0"/>
        <v>8500</v>
      </c>
      <c r="G20" s="13">
        <f t="shared" si="1"/>
        <v>0</v>
      </c>
    </row>
    <row r="21" spans="1:14" x14ac:dyDescent="0.25">
      <c r="A21" s="4"/>
      <c r="B21" s="11" t="s">
        <v>24</v>
      </c>
      <c r="C21" s="12">
        <v>5718686.4500000002</v>
      </c>
      <c r="D21" s="12">
        <v>0</v>
      </c>
      <c r="E21" s="12">
        <f t="shared" ref="E21:G21" si="4">E22+E23+E24+E25</f>
        <v>3059770.0399999996</v>
      </c>
      <c r="F21" s="12">
        <f t="shared" si="4"/>
        <v>7735186.2800000003</v>
      </c>
      <c r="G21" s="13">
        <f t="shared" si="4"/>
        <v>2016499.83</v>
      </c>
    </row>
    <row r="22" spans="1:14" x14ac:dyDescent="0.25">
      <c r="A22" s="4"/>
      <c r="B22" s="14" t="s">
        <v>25</v>
      </c>
      <c r="C22" s="12">
        <v>2878935.93</v>
      </c>
      <c r="D22" s="12">
        <v>3081094.44</v>
      </c>
      <c r="E22" s="12">
        <v>1330504.8700000001</v>
      </c>
      <c r="F22" s="12">
        <f>C22+D22-E22</f>
        <v>4629525.5</v>
      </c>
      <c r="G22" s="13">
        <f t="shared" si="1"/>
        <v>1750589.5699999998</v>
      </c>
    </row>
    <row r="23" spans="1:14" x14ac:dyDescent="0.25">
      <c r="A23" s="4"/>
      <c r="B23" s="15" t="s">
        <v>26</v>
      </c>
      <c r="C23" s="12">
        <v>1591805.07</v>
      </c>
      <c r="D23" s="12">
        <v>340262.06</v>
      </c>
      <c r="E23" s="12">
        <v>1273104.3899999999</v>
      </c>
      <c r="F23" s="12">
        <f t="shared" si="0"/>
        <v>658962.74000000022</v>
      </c>
      <c r="G23" s="13">
        <f t="shared" si="1"/>
        <v>-932842.32999999984</v>
      </c>
      <c r="J23" s="19"/>
    </row>
    <row r="24" spans="1:14" x14ac:dyDescent="0.25">
      <c r="A24" s="4"/>
      <c r="B24" s="15" t="s">
        <v>27</v>
      </c>
      <c r="C24" s="12">
        <v>726856.26</v>
      </c>
      <c r="D24" s="12">
        <v>1486505.62</v>
      </c>
      <c r="E24" s="12">
        <v>271466.67</v>
      </c>
      <c r="F24" s="12">
        <f t="shared" si="0"/>
        <v>1941895.21</v>
      </c>
      <c r="G24" s="13">
        <f t="shared" si="1"/>
        <v>1215038.9500000002</v>
      </c>
      <c r="J24" s="19"/>
    </row>
    <row r="25" spans="1:14" x14ac:dyDescent="0.25">
      <c r="A25" s="4"/>
      <c r="B25" s="15" t="s">
        <v>28</v>
      </c>
      <c r="C25" s="12">
        <v>521089.19</v>
      </c>
      <c r="D25" s="12">
        <v>168407.75</v>
      </c>
      <c r="E25" s="12">
        <v>184694.11</v>
      </c>
      <c r="F25" s="12">
        <f t="shared" si="0"/>
        <v>504802.82999999996</v>
      </c>
      <c r="G25" s="13">
        <f t="shared" si="1"/>
        <v>-16286.359999999986</v>
      </c>
      <c r="J25" s="19"/>
    </row>
    <row r="26" spans="1:14" x14ac:dyDescent="0.25">
      <c r="A26" s="4"/>
      <c r="B26" s="11" t="s">
        <v>29</v>
      </c>
      <c r="C26" s="12"/>
      <c r="D26" s="12"/>
      <c r="E26" s="12"/>
      <c r="F26" s="12">
        <f t="shared" si="0"/>
        <v>0</v>
      </c>
      <c r="G26" s="13">
        <f t="shared" si="1"/>
        <v>0</v>
      </c>
    </row>
    <row r="27" spans="1:14" x14ac:dyDescent="0.25">
      <c r="A27" s="4"/>
      <c r="B27" s="11" t="s">
        <v>30</v>
      </c>
      <c r="C27" s="12"/>
      <c r="D27" s="12"/>
      <c r="E27" s="12"/>
      <c r="F27" s="12">
        <f t="shared" si="0"/>
        <v>0</v>
      </c>
      <c r="G27" s="13">
        <f t="shared" si="1"/>
        <v>0</v>
      </c>
    </row>
    <row r="28" spans="1:14" x14ac:dyDescent="0.25">
      <c r="A28" s="4"/>
      <c r="B28" s="20"/>
      <c r="C28" s="21"/>
      <c r="D28" s="21"/>
      <c r="E28" s="21"/>
      <c r="F28" s="21"/>
      <c r="G28" s="22"/>
    </row>
    <row r="29" spans="1:14" ht="20.25" customHeight="1" thickBot="1" x14ac:dyDescent="0.3">
      <c r="A29" s="23"/>
      <c r="B29" s="24" t="s">
        <v>31</v>
      </c>
      <c r="C29" s="25">
        <f>C16+C6</f>
        <v>20458179.039999999</v>
      </c>
      <c r="D29" s="25">
        <f>D16+D6</f>
        <v>7157141.9000000004</v>
      </c>
      <c r="E29" s="25">
        <f>E16+E6</f>
        <v>10544501.939999999</v>
      </c>
      <c r="F29" s="25">
        <f>F16+F6</f>
        <v>22147088.870000001</v>
      </c>
      <c r="G29" s="26">
        <f>G16+G6</f>
        <v>1688909.8300000008</v>
      </c>
    </row>
    <row r="30" spans="1:14" ht="15.75" thickTop="1" x14ac:dyDescent="0.25">
      <c r="B30" s="27"/>
      <c r="C30" s="28"/>
      <c r="D30" s="28"/>
    </row>
    <row r="31" spans="1:14" x14ac:dyDescent="0.25">
      <c r="A31" s="29" t="s">
        <v>32</v>
      </c>
      <c r="B31" s="29"/>
      <c r="C31" s="30"/>
      <c r="D31" s="30"/>
      <c r="E31" s="31"/>
      <c r="F31" s="31"/>
      <c r="G31" s="32"/>
      <c r="H31" s="32"/>
      <c r="I31" s="32"/>
      <c r="J31" s="32"/>
      <c r="K31" s="32"/>
      <c r="L31" s="32"/>
      <c r="M31" s="32"/>
      <c r="N31" s="33"/>
    </row>
    <row r="32" spans="1:14" x14ac:dyDescent="0.25">
      <c r="A32" s="34"/>
      <c r="B32" s="35"/>
      <c r="C32" s="35"/>
      <c r="D32" s="36"/>
      <c r="E32" s="37"/>
      <c r="F32" s="38"/>
      <c r="G32" s="32"/>
      <c r="H32" s="32"/>
      <c r="I32" s="32"/>
      <c r="J32" s="32"/>
      <c r="K32" s="32"/>
      <c r="L32" s="32"/>
      <c r="M32" s="32"/>
      <c r="N32" s="33"/>
    </row>
    <row r="33" spans="1:14" x14ac:dyDescent="0.25">
      <c r="A33" s="39" t="s">
        <v>33</v>
      </c>
      <c r="B33" s="40"/>
      <c r="C33" s="31"/>
      <c r="D33" s="31"/>
      <c r="E33" s="31"/>
      <c r="F33" s="31"/>
      <c r="G33" s="32"/>
      <c r="H33" s="32"/>
      <c r="I33" s="32"/>
      <c r="J33" s="32"/>
      <c r="K33" s="32"/>
      <c r="L33" s="32"/>
      <c r="M33" s="32"/>
      <c r="N33" s="33"/>
    </row>
    <row r="34" spans="1:14" x14ac:dyDescent="0.25">
      <c r="A34" s="41" t="s">
        <v>34</v>
      </c>
      <c r="B34" s="42"/>
      <c r="C34" s="43"/>
      <c r="D34" s="43"/>
      <c r="E34" s="43"/>
      <c r="F34" s="43"/>
      <c r="G34" s="32"/>
      <c r="H34" s="32"/>
      <c r="I34" s="32"/>
      <c r="J34" s="32"/>
      <c r="K34" s="32"/>
      <c r="L34" s="32"/>
      <c r="M34" s="32"/>
      <c r="N34" s="33"/>
    </row>
  </sheetData>
  <mergeCells count="3">
    <mergeCell ref="A1:G1"/>
    <mergeCell ref="A2:G2"/>
    <mergeCell ref="A3:G3"/>
  </mergeCells>
  <pageMargins left="0.70866141732283472" right="0.70866141732283472" top="0.23622047244094491" bottom="0.31496062992125984" header="0.19685039370078741" footer="0.31496062992125984"/>
  <pageSetup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N34"/>
  <sheetViews>
    <sheetView workbookViewId="0">
      <selection activeCell="E12" sqref="E12"/>
    </sheetView>
  </sheetViews>
  <sheetFormatPr baseColWidth="10" defaultRowHeight="15" x14ac:dyDescent="0.25"/>
  <cols>
    <col min="1" max="1" width="8.7109375" customWidth="1"/>
    <col min="2" max="2" width="34.140625" customWidth="1"/>
    <col min="3" max="3" width="14" customWidth="1"/>
    <col min="4" max="4" width="13.5703125" customWidth="1"/>
    <col min="5" max="5" width="16.140625" customWidth="1"/>
    <col min="6" max="6" width="15.140625" customWidth="1"/>
    <col min="7" max="7" width="17.7109375" customWidth="1"/>
    <col min="10" max="10" width="12.7109375" bestFit="1" customWidth="1"/>
  </cols>
  <sheetData>
    <row r="1" spans="1:7" ht="17.25" customHeight="1" x14ac:dyDescent="0.25">
      <c r="A1" s="44" t="s">
        <v>0</v>
      </c>
      <c r="B1" s="44"/>
      <c r="C1" s="44"/>
      <c r="D1" s="44"/>
      <c r="E1" s="44"/>
      <c r="F1" s="44"/>
      <c r="G1" s="44"/>
    </row>
    <row r="2" spans="1:7" ht="11.25" customHeight="1" x14ac:dyDescent="0.25">
      <c r="A2" s="44" t="s">
        <v>1</v>
      </c>
      <c r="B2" s="44"/>
      <c r="C2" s="44"/>
      <c r="D2" s="44"/>
      <c r="E2" s="44"/>
      <c r="F2" s="44"/>
      <c r="G2" s="44"/>
    </row>
    <row r="3" spans="1:7" ht="14.25" customHeight="1" thickBot="1" x14ac:dyDescent="0.3">
      <c r="A3" s="45" t="s">
        <v>40</v>
      </c>
      <c r="B3" s="45"/>
      <c r="C3" s="45"/>
      <c r="D3" s="45"/>
      <c r="E3" s="45"/>
      <c r="F3" s="45"/>
      <c r="G3" s="45"/>
    </row>
    <row r="4" spans="1:7" ht="15.75" thickTop="1" x14ac:dyDescent="0.25">
      <c r="A4" s="1"/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3" t="s">
        <v>7</v>
      </c>
    </row>
    <row r="5" spans="1:7" x14ac:dyDescent="0.25">
      <c r="A5" s="4"/>
      <c r="B5" s="5" t="s">
        <v>8</v>
      </c>
      <c r="C5" s="6"/>
      <c r="D5" s="6"/>
      <c r="E5" s="6"/>
      <c r="F5" s="6"/>
      <c r="G5" s="7"/>
    </row>
    <row r="6" spans="1:7" x14ac:dyDescent="0.25">
      <c r="A6" s="4"/>
      <c r="B6" s="8" t="s">
        <v>9</v>
      </c>
      <c r="C6" s="9">
        <f>C7+C11+C13</f>
        <v>12152296.809999999</v>
      </c>
      <c r="D6" s="9">
        <f>D7+D11+D13</f>
        <v>6591448.1099999994</v>
      </c>
      <c r="E6" s="9">
        <f>E7+E11+E13</f>
        <v>7605259.5999999996</v>
      </c>
      <c r="F6" s="9">
        <f>F7+F11+F13</f>
        <v>11138485.32</v>
      </c>
      <c r="G6" s="10">
        <f>G7+G11+G13</f>
        <v>-1013811.4900000001</v>
      </c>
    </row>
    <row r="7" spans="1:7" ht="30" x14ac:dyDescent="0.25">
      <c r="A7" s="4"/>
      <c r="B7" s="11" t="s">
        <v>10</v>
      </c>
      <c r="C7" s="12">
        <f>C8+C9+C10</f>
        <v>7394332.3099999996</v>
      </c>
      <c r="D7" s="12">
        <f>D8+D10+D9</f>
        <v>5683049.6299999999</v>
      </c>
      <c r="E7" s="12">
        <f>E8+E10+E9</f>
        <v>7318629.46</v>
      </c>
      <c r="F7" s="12">
        <f>C7+D7-E7</f>
        <v>5758752.4799999995</v>
      </c>
      <c r="G7" s="13">
        <f>D7-E7</f>
        <v>-1635579.83</v>
      </c>
    </row>
    <row r="8" spans="1:7" x14ac:dyDescent="0.25">
      <c r="A8" s="4"/>
      <c r="B8" s="14" t="s">
        <v>11</v>
      </c>
      <c r="C8" s="12">
        <v>7394332.3099999996</v>
      </c>
      <c r="D8" s="12">
        <v>5683049.6299999999</v>
      </c>
      <c r="E8" s="12">
        <v>7318629.46</v>
      </c>
      <c r="F8" s="12">
        <f t="shared" ref="F8:F27" si="0">C8+D8-E8</f>
        <v>5758752.4799999995</v>
      </c>
      <c r="G8" s="13">
        <f t="shared" ref="G8:G27" si="1">D8-E8</f>
        <v>-1635579.83</v>
      </c>
    </row>
    <row r="9" spans="1:7" x14ac:dyDescent="0.25">
      <c r="A9" s="4"/>
      <c r="B9" s="15" t="s">
        <v>12</v>
      </c>
      <c r="C9" s="12">
        <v>0</v>
      </c>
      <c r="D9" s="12">
        <v>0</v>
      </c>
      <c r="E9" s="12">
        <v>0</v>
      </c>
      <c r="F9" s="12">
        <f t="shared" si="0"/>
        <v>0</v>
      </c>
      <c r="G9" s="13">
        <f t="shared" si="1"/>
        <v>0</v>
      </c>
    </row>
    <row r="10" spans="1:7" x14ac:dyDescent="0.25">
      <c r="A10" s="4"/>
      <c r="B10" s="14" t="s">
        <v>13</v>
      </c>
      <c r="C10" s="12">
        <v>0</v>
      </c>
      <c r="D10" s="12">
        <v>0</v>
      </c>
      <c r="E10" s="12">
        <v>0</v>
      </c>
      <c r="F10" s="12">
        <f t="shared" si="0"/>
        <v>0</v>
      </c>
      <c r="G10" s="13">
        <f t="shared" si="1"/>
        <v>0</v>
      </c>
    </row>
    <row r="11" spans="1:7" ht="30" x14ac:dyDescent="0.25">
      <c r="A11" s="4"/>
      <c r="B11" s="16" t="s">
        <v>14</v>
      </c>
      <c r="C11" s="9">
        <f>C12</f>
        <v>4747712.0199999996</v>
      </c>
      <c r="D11" s="9">
        <f>D12</f>
        <v>908398.48</v>
      </c>
      <c r="E11" s="9">
        <f>E12</f>
        <v>286630.14</v>
      </c>
      <c r="F11" s="9">
        <f>F12</f>
        <v>5369480.3600000003</v>
      </c>
      <c r="G11" s="10">
        <f>G12</f>
        <v>621768.34</v>
      </c>
    </row>
    <row r="12" spans="1:7" ht="38.25" customHeight="1" x14ac:dyDescent="0.25">
      <c r="A12" s="4"/>
      <c r="B12" s="15" t="s">
        <v>15</v>
      </c>
      <c r="C12" s="12">
        <v>4747712.0199999996</v>
      </c>
      <c r="D12" s="12">
        <v>908398.48</v>
      </c>
      <c r="E12" s="12">
        <v>286630.14</v>
      </c>
      <c r="F12" s="12">
        <f>C12+D12-E12</f>
        <v>5369480.3600000003</v>
      </c>
      <c r="G12" s="13">
        <f t="shared" si="1"/>
        <v>621768.34</v>
      </c>
    </row>
    <row r="13" spans="1:7" x14ac:dyDescent="0.25">
      <c r="A13" s="4"/>
      <c r="B13" s="11" t="s">
        <v>16</v>
      </c>
      <c r="C13" s="12">
        <f>C15+C14</f>
        <v>10252.48</v>
      </c>
      <c r="D13" s="12">
        <f>D15+D14</f>
        <v>0</v>
      </c>
      <c r="E13" s="12">
        <f>E15+E14</f>
        <v>0</v>
      </c>
      <c r="F13" s="12">
        <f>F15+F14</f>
        <v>10252.48</v>
      </c>
      <c r="G13" s="13">
        <f t="shared" si="1"/>
        <v>0</v>
      </c>
    </row>
    <row r="14" spans="1:7" x14ac:dyDescent="0.25">
      <c r="A14" s="4"/>
      <c r="B14" s="15" t="s">
        <v>17</v>
      </c>
      <c r="C14" s="12">
        <v>10252.48</v>
      </c>
      <c r="D14" s="12">
        <v>0</v>
      </c>
      <c r="E14" s="12">
        <v>0</v>
      </c>
      <c r="F14" s="12">
        <f t="shared" si="0"/>
        <v>10252.48</v>
      </c>
      <c r="G14" s="13">
        <f t="shared" si="1"/>
        <v>0</v>
      </c>
    </row>
    <row r="15" spans="1:7" ht="30" x14ac:dyDescent="0.25">
      <c r="A15" s="4"/>
      <c r="B15" s="17" t="s">
        <v>18</v>
      </c>
      <c r="C15" s="18">
        <v>0</v>
      </c>
      <c r="D15" s="18">
        <v>0</v>
      </c>
      <c r="E15" s="18">
        <v>0</v>
      </c>
      <c r="F15" s="12">
        <f t="shared" si="0"/>
        <v>0</v>
      </c>
      <c r="G15" s="13">
        <f t="shared" si="1"/>
        <v>0</v>
      </c>
    </row>
    <row r="16" spans="1:7" x14ac:dyDescent="0.25">
      <c r="A16" s="4"/>
      <c r="B16" s="8" t="s">
        <v>19</v>
      </c>
      <c r="C16" s="9">
        <f>C17+C21</f>
        <v>9319693.7199999988</v>
      </c>
      <c r="D16" s="9">
        <f t="shared" ref="D16:G16" si="2">D17+D21</f>
        <v>0</v>
      </c>
      <c r="E16" s="9">
        <f t="shared" si="2"/>
        <v>0</v>
      </c>
      <c r="F16" s="9">
        <f t="shared" si="2"/>
        <v>9319693.7199999988</v>
      </c>
      <c r="G16" s="10">
        <f t="shared" si="2"/>
        <v>0</v>
      </c>
    </row>
    <row r="17" spans="1:14" x14ac:dyDescent="0.25">
      <c r="A17" s="4"/>
      <c r="B17" s="11" t="s">
        <v>20</v>
      </c>
      <c r="C17" s="12">
        <f>C18+C19+C20</f>
        <v>3601007.2699999996</v>
      </c>
      <c r="D17" s="12">
        <f t="shared" ref="D17:G17" si="3">D18+D19+D20</f>
        <v>0</v>
      </c>
      <c r="E17" s="12">
        <f t="shared" si="3"/>
        <v>0</v>
      </c>
      <c r="F17" s="12">
        <f t="shared" si="3"/>
        <v>3601007.2699999996</v>
      </c>
      <c r="G17" s="13">
        <f t="shared" si="3"/>
        <v>0</v>
      </c>
    </row>
    <row r="18" spans="1:14" x14ac:dyDescent="0.25">
      <c r="A18" s="4"/>
      <c r="B18" s="15" t="s">
        <v>21</v>
      </c>
      <c r="C18" s="12">
        <v>1392648.74</v>
      </c>
      <c r="D18" s="12">
        <v>0</v>
      </c>
      <c r="E18" s="12">
        <v>0</v>
      </c>
      <c r="F18" s="12">
        <f t="shared" si="0"/>
        <v>1392648.74</v>
      </c>
      <c r="G18" s="13">
        <f t="shared" si="1"/>
        <v>0</v>
      </c>
    </row>
    <row r="19" spans="1:14" x14ac:dyDescent="0.25">
      <c r="A19" s="4"/>
      <c r="B19" s="15" t="s">
        <v>22</v>
      </c>
      <c r="C19" s="12">
        <v>2199858.5299999998</v>
      </c>
      <c r="D19" s="12">
        <v>0</v>
      </c>
      <c r="E19" s="12">
        <v>0</v>
      </c>
      <c r="F19" s="12">
        <f t="shared" si="0"/>
        <v>2199858.5299999998</v>
      </c>
      <c r="G19" s="13">
        <f t="shared" si="1"/>
        <v>0</v>
      </c>
    </row>
    <row r="20" spans="1:14" x14ac:dyDescent="0.25">
      <c r="A20" s="4"/>
      <c r="B20" s="15" t="s">
        <v>23</v>
      </c>
      <c r="C20" s="12">
        <v>8500</v>
      </c>
      <c r="D20" s="12">
        <v>0</v>
      </c>
      <c r="E20" s="12">
        <v>0</v>
      </c>
      <c r="F20" s="12">
        <f t="shared" si="0"/>
        <v>8500</v>
      </c>
      <c r="G20" s="13">
        <f t="shared" si="1"/>
        <v>0</v>
      </c>
    </row>
    <row r="21" spans="1:14" x14ac:dyDescent="0.25">
      <c r="A21" s="4"/>
      <c r="B21" s="11" t="s">
        <v>24</v>
      </c>
      <c r="C21" s="12">
        <v>5718686.4500000002</v>
      </c>
      <c r="D21" s="12">
        <v>0</v>
      </c>
      <c r="E21" s="12">
        <f t="shared" ref="E21:G21" si="4">E22+E23+E24+E25</f>
        <v>0</v>
      </c>
      <c r="F21" s="12">
        <f t="shared" si="4"/>
        <v>5718686.4500000002</v>
      </c>
      <c r="G21" s="13">
        <f t="shared" si="4"/>
        <v>0</v>
      </c>
    </row>
    <row r="22" spans="1:14" x14ac:dyDescent="0.25">
      <c r="A22" s="4"/>
      <c r="B22" s="14" t="s">
        <v>25</v>
      </c>
      <c r="C22" s="12">
        <v>2878935.93</v>
      </c>
      <c r="D22" s="12">
        <v>0</v>
      </c>
      <c r="E22" s="12">
        <v>0</v>
      </c>
      <c r="F22" s="12">
        <f>C22+D22-E22</f>
        <v>2878935.93</v>
      </c>
      <c r="G22" s="13">
        <f t="shared" si="1"/>
        <v>0</v>
      </c>
    </row>
    <row r="23" spans="1:14" x14ac:dyDescent="0.25">
      <c r="A23" s="4"/>
      <c r="B23" s="15" t="s">
        <v>26</v>
      </c>
      <c r="C23" s="12">
        <v>1591805.07</v>
      </c>
      <c r="D23" s="12">
        <v>0</v>
      </c>
      <c r="E23" s="12">
        <v>0</v>
      </c>
      <c r="F23" s="12">
        <f t="shared" si="0"/>
        <v>1591805.07</v>
      </c>
      <c r="G23" s="13">
        <f t="shared" si="1"/>
        <v>0</v>
      </c>
      <c r="J23" s="19"/>
    </row>
    <row r="24" spans="1:14" x14ac:dyDescent="0.25">
      <c r="A24" s="4"/>
      <c r="B24" s="15" t="s">
        <v>27</v>
      </c>
      <c r="C24" s="12">
        <v>726856.26</v>
      </c>
      <c r="D24" s="12">
        <v>0</v>
      </c>
      <c r="E24" s="12">
        <v>0</v>
      </c>
      <c r="F24" s="12">
        <f t="shared" si="0"/>
        <v>726856.26</v>
      </c>
      <c r="G24" s="13">
        <f t="shared" si="1"/>
        <v>0</v>
      </c>
      <c r="J24" s="19"/>
    </row>
    <row r="25" spans="1:14" x14ac:dyDescent="0.25">
      <c r="A25" s="4"/>
      <c r="B25" s="15" t="s">
        <v>28</v>
      </c>
      <c r="C25" s="12">
        <v>521089.19</v>
      </c>
      <c r="D25" s="12">
        <v>0</v>
      </c>
      <c r="E25" s="12">
        <v>0</v>
      </c>
      <c r="F25" s="12">
        <f t="shared" si="0"/>
        <v>521089.19</v>
      </c>
      <c r="G25" s="13">
        <f t="shared" si="1"/>
        <v>0</v>
      </c>
      <c r="J25" s="19"/>
    </row>
    <row r="26" spans="1:14" x14ac:dyDescent="0.25">
      <c r="A26" s="4"/>
      <c r="B26" s="11" t="s">
        <v>29</v>
      </c>
      <c r="C26" s="12"/>
      <c r="D26" s="12"/>
      <c r="E26" s="12"/>
      <c r="F26" s="12">
        <f t="shared" si="0"/>
        <v>0</v>
      </c>
      <c r="G26" s="13">
        <f t="shared" si="1"/>
        <v>0</v>
      </c>
    </row>
    <row r="27" spans="1:14" x14ac:dyDescent="0.25">
      <c r="A27" s="4"/>
      <c r="B27" s="11" t="s">
        <v>30</v>
      </c>
      <c r="C27" s="12"/>
      <c r="D27" s="12"/>
      <c r="E27" s="12"/>
      <c r="F27" s="12">
        <f t="shared" si="0"/>
        <v>0</v>
      </c>
      <c r="G27" s="13">
        <f t="shared" si="1"/>
        <v>0</v>
      </c>
    </row>
    <row r="28" spans="1:14" x14ac:dyDescent="0.25">
      <c r="A28" s="4"/>
      <c r="B28" s="20"/>
      <c r="C28" s="21"/>
      <c r="D28" s="21"/>
      <c r="E28" s="21"/>
      <c r="F28" s="21"/>
      <c r="G28" s="22"/>
    </row>
    <row r="29" spans="1:14" ht="20.25" customHeight="1" thickBot="1" x14ac:dyDescent="0.3">
      <c r="A29" s="23"/>
      <c r="B29" s="24" t="s">
        <v>31</v>
      </c>
      <c r="C29" s="25">
        <f>C16+C6</f>
        <v>21471990.529999997</v>
      </c>
      <c r="D29" s="25">
        <f>D16+D6</f>
        <v>6591448.1099999994</v>
      </c>
      <c r="E29" s="25">
        <f>E16+E6</f>
        <v>7605259.5999999996</v>
      </c>
      <c r="F29" s="25">
        <f>F16+F6</f>
        <v>20458179.039999999</v>
      </c>
      <c r="G29" s="26">
        <f>G16+G6</f>
        <v>-1013811.4900000001</v>
      </c>
    </row>
    <row r="30" spans="1:14" ht="15.75" thickTop="1" x14ac:dyDescent="0.25">
      <c r="B30" s="27"/>
      <c r="C30" s="28"/>
      <c r="D30" s="28"/>
    </row>
    <row r="31" spans="1:14" x14ac:dyDescent="0.25">
      <c r="A31" s="29" t="s">
        <v>32</v>
      </c>
      <c r="B31" s="29"/>
      <c r="C31" s="30"/>
      <c r="D31" s="30"/>
      <c r="E31" s="31"/>
      <c r="F31" s="31"/>
      <c r="G31" s="32"/>
      <c r="H31" s="32"/>
      <c r="I31" s="32"/>
      <c r="J31" s="32"/>
      <c r="K31" s="32"/>
      <c r="L31" s="32"/>
      <c r="M31" s="32"/>
      <c r="N31" s="33"/>
    </row>
    <row r="32" spans="1:14" x14ac:dyDescent="0.25">
      <c r="A32" s="34"/>
      <c r="B32" s="35"/>
      <c r="C32" s="35"/>
      <c r="D32" s="36"/>
      <c r="E32" s="37"/>
      <c r="F32" s="38"/>
      <c r="G32" s="32"/>
      <c r="H32" s="32"/>
      <c r="I32" s="32"/>
      <c r="J32" s="32"/>
      <c r="K32" s="32"/>
      <c r="L32" s="32"/>
      <c r="M32" s="32"/>
      <c r="N32" s="33"/>
    </row>
    <row r="33" spans="1:14" x14ac:dyDescent="0.25">
      <c r="A33" s="39" t="s">
        <v>33</v>
      </c>
      <c r="B33" s="40"/>
      <c r="C33" s="31"/>
      <c r="D33" s="31"/>
      <c r="E33" s="31"/>
      <c r="F33" s="31"/>
      <c r="G33" s="32"/>
      <c r="H33" s="32"/>
      <c r="I33" s="32"/>
      <c r="J33" s="32"/>
      <c r="K33" s="32"/>
      <c r="L33" s="32"/>
      <c r="M33" s="32"/>
      <c r="N33" s="33"/>
    </row>
    <row r="34" spans="1:14" x14ac:dyDescent="0.25">
      <c r="A34" s="41" t="s">
        <v>34</v>
      </c>
      <c r="B34" s="42"/>
      <c r="C34" s="43"/>
      <c r="D34" s="43"/>
      <c r="E34" s="43"/>
      <c r="F34" s="43"/>
      <c r="G34" s="32"/>
      <c r="H34" s="32"/>
      <c r="I34" s="32"/>
      <c r="J34" s="32"/>
      <c r="K34" s="32"/>
      <c r="L34" s="32"/>
      <c r="M34" s="32"/>
      <c r="N34" s="33"/>
    </row>
  </sheetData>
  <mergeCells count="3">
    <mergeCell ref="A1:G1"/>
    <mergeCell ref="A2:G2"/>
    <mergeCell ref="A3:G3"/>
  </mergeCells>
  <pageMargins left="0.70866141732283472" right="0.70866141732283472" top="0.23622047244094491" bottom="0.31496062992125984" header="0.19685039370078741" footer="0.31496062992125984"/>
  <pageSetup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34"/>
  <sheetViews>
    <sheetView workbookViewId="0">
      <selection activeCell="I12" sqref="I12"/>
    </sheetView>
  </sheetViews>
  <sheetFormatPr baseColWidth="10" defaultRowHeight="15" x14ac:dyDescent="0.25"/>
  <cols>
    <col min="1" max="1" width="8.7109375" customWidth="1"/>
    <col min="2" max="2" width="34.140625" customWidth="1"/>
    <col min="3" max="3" width="14" customWidth="1"/>
    <col min="4" max="4" width="13.5703125" customWidth="1"/>
    <col min="5" max="5" width="16.140625" customWidth="1"/>
    <col min="6" max="6" width="15.140625" customWidth="1"/>
    <col min="7" max="7" width="17.7109375" customWidth="1"/>
    <col min="10" max="10" width="12.7109375" bestFit="1" customWidth="1"/>
  </cols>
  <sheetData>
    <row r="1" spans="1:7" ht="17.25" customHeight="1" x14ac:dyDescent="0.25">
      <c r="A1" s="44" t="s">
        <v>0</v>
      </c>
      <c r="B1" s="44"/>
      <c r="C1" s="44"/>
      <c r="D1" s="44"/>
      <c r="E1" s="44"/>
      <c r="F1" s="44"/>
      <c r="G1" s="44"/>
    </row>
    <row r="2" spans="1:7" ht="11.25" customHeight="1" x14ac:dyDescent="0.25">
      <c r="A2" s="44" t="s">
        <v>1</v>
      </c>
      <c r="B2" s="44"/>
      <c r="C2" s="44"/>
      <c r="D2" s="44"/>
      <c r="E2" s="44"/>
      <c r="F2" s="44"/>
      <c r="G2" s="44"/>
    </row>
    <row r="3" spans="1:7" ht="14.25" customHeight="1" thickBot="1" x14ac:dyDescent="0.3">
      <c r="A3" s="45" t="s">
        <v>39</v>
      </c>
      <c r="B3" s="45"/>
      <c r="C3" s="45"/>
      <c r="D3" s="45"/>
      <c r="E3" s="45"/>
      <c r="F3" s="45"/>
      <c r="G3" s="45"/>
    </row>
    <row r="4" spans="1:7" ht="15.75" thickTop="1" x14ac:dyDescent="0.25">
      <c r="A4" s="1"/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3" t="s">
        <v>7</v>
      </c>
    </row>
    <row r="5" spans="1:7" x14ac:dyDescent="0.25">
      <c r="A5" s="4"/>
      <c r="B5" s="5" t="s">
        <v>8</v>
      </c>
      <c r="C5" s="6"/>
      <c r="D5" s="6"/>
      <c r="E5" s="6"/>
      <c r="F5" s="6"/>
      <c r="G5" s="7"/>
    </row>
    <row r="6" spans="1:7" x14ac:dyDescent="0.25">
      <c r="A6" s="4"/>
      <c r="B6" s="8" t="s">
        <v>9</v>
      </c>
      <c r="C6" s="9">
        <f>C7+C11+C13</f>
        <v>8978842.8399999999</v>
      </c>
      <c r="D6" s="9">
        <f>D7+D11+D13</f>
        <v>8411427.9100000001</v>
      </c>
      <c r="E6" s="9">
        <f>E7+E11+E13</f>
        <v>5238003.9399999995</v>
      </c>
      <c r="F6" s="9">
        <f>F7+F11+F13</f>
        <v>12152266.809999999</v>
      </c>
      <c r="G6" s="10">
        <f>G7+G11+G13</f>
        <v>3173423.9699999997</v>
      </c>
    </row>
    <row r="7" spans="1:7" ht="30" x14ac:dyDescent="0.25">
      <c r="A7" s="4"/>
      <c r="B7" s="11" t="s">
        <v>10</v>
      </c>
      <c r="C7" s="12">
        <f>C8+C9+C10</f>
        <v>4362758.59</v>
      </c>
      <c r="D7" s="12">
        <f>D8+D10+D9</f>
        <v>7294242.7199999997</v>
      </c>
      <c r="E7" s="12">
        <f>E8+E10+E9</f>
        <v>4262699</v>
      </c>
      <c r="F7" s="12">
        <f>C7+D7-E7</f>
        <v>7394302.3099999987</v>
      </c>
      <c r="G7" s="13">
        <f>D7-E7</f>
        <v>3031543.7199999997</v>
      </c>
    </row>
    <row r="8" spans="1:7" x14ac:dyDescent="0.25">
      <c r="A8" s="4"/>
      <c r="B8" s="14" t="s">
        <v>11</v>
      </c>
      <c r="C8" s="12">
        <v>4362758.59</v>
      </c>
      <c r="D8" s="12">
        <v>7294242.7199999997</v>
      </c>
      <c r="E8" s="12">
        <v>4262699</v>
      </c>
      <c r="F8" s="12">
        <f t="shared" ref="F8:F27" si="0">C8+D8-E8</f>
        <v>7394302.3099999987</v>
      </c>
      <c r="G8" s="13">
        <f t="shared" ref="G8:G27" si="1">D8-E8</f>
        <v>3031543.7199999997</v>
      </c>
    </row>
    <row r="9" spans="1:7" x14ac:dyDescent="0.25">
      <c r="A9" s="4"/>
      <c r="B9" s="15" t="s">
        <v>12</v>
      </c>
      <c r="C9" s="12">
        <v>0</v>
      </c>
      <c r="D9" s="12">
        <v>0</v>
      </c>
      <c r="E9" s="12">
        <v>0</v>
      </c>
      <c r="F9" s="12">
        <f t="shared" si="0"/>
        <v>0</v>
      </c>
      <c r="G9" s="13">
        <f t="shared" si="1"/>
        <v>0</v>
      </c>
    </row>
    <row r="10" spans="1:7" x14ac:dyDescent="0.25">
      <c r="A10" s="4"/>
      <c r="B10" s="14" t="s">
        <v>13</v>
      </c>
      <c r="C10" s="12">
        <v>0</v>
      </c>
      <c r="D10" s="12">
        <v>0</v>
      </c>
      <c r="E10" s="12">
        <v>0</v>
      </c>
      <c r="F10" s="12">
        <f t="shared" si="0"/>
        <v>0</v>
      </c>
      <c r="G10" s="13">
        <f t="shared" si="1"/>
        <v>0</v>
      </c>
    </row>
    <row r="11" spans="1:7" ht="30" x14ac:dyDescent="0.25">
      <c r="A11" s="4"/>
      <c r="B11" s="16" t="s">
        <v>14</v>
      </c>
      <c r="C11" s="9">
        <f>C12</f>
        <v>4605831.7699999996</v>
      </c>
      <c r="D11" s="9">
        <f>D12</f>
        <v>1117185.19</v>
      </c>
      <c r="E11" s="9">
        <f>E12</f>
        <v>975304.94</v>
      </c>
      <c r="F11" s="9">
        <f>F12</f>
        <v>4747712.0199999996</v>
      </c>
      <c r="G11" s="10">
        <f>G12</f>
        <v>141880.25</v>
      </c>
    </row>
    <row r="12" spans="1:7" ht="38.25" customHeight="1" x14ac:dyDescent="0.25">
      <c r="A12" s="4"/>
      <c r="B12" s="15" t="s">
        <v>15</v>
      </c>
      <c r="C12" s="12">
        <v>4605831.7699999996</v>
      </c>
      <c r="D12" s="12">
        <v>1117185.19</v>
      </c>
      <c r="E12" s="12">
        <v>975304.94</v>
      </c>
      <c r="F12" s="12">
        <f>C12+D12-E12</f>
        <v>4747712.0199999996</v>
      </c>
      <c r="G12" s="13">
        <f t="shared" si="1"/>
        <v>141880.25</v>
      </c>
    </row>
    <row r="13" spans="1:7" x14ac:dyDescent="0.25">
      <c r="A13" s="4"/>
      <c r="B13" s="11" t="s">
        <v>16</v>
      </c>
      <c r="C13" s="12">
        <f>C15+C14</f>
        <v>10252.48</v>
      </c>
      <c r="D13" s="12">
        <f>D15+D14</f>
        <v>0</v>
      </c>
      <c r="E13" s="12">
        <f>E15+E14</f>
        <v>0</v>
      </c>
      <c r="F13" s="12">
        <f>F15+F14</f>
        <v>10252.48</v>
      </c>
      <c r="G13" s="13">
        <f t="shared" si="1"/>
        <v>0</v>
      </c>
    </row>
    <row r="14" spans="1:7" x14ac:dyDescent="0.25">
      <c r="A14" s="4"/>
      <c r="B14" s="15" t="s">
        <v>17</v>
      </c>
      <c r="C14" s="12">
        <v>10252.48</v>
      </c>
      <c r="D14" s="12">
        <v>0</v>
      </c>
      <c r="E14" s="12">
        <v>0</v>
      </c>
      <c r="F14" s="12">
        <f t="shared" si="0"/>
        <v>10252.48</v>
      </c>
      <c r="G14" s="13">
        <f t="shared" si="1"/>
        <v>0</v>
      </c>
    </row>
    <row r="15" spans="1:7" ht="30" x14ac:dyDescent="0.25">
      <c r="A15" s="4"/>
      <c r="B15" s="17" t="s">
        <v>18</v>
      </c>
      <c r="C15" s="18">
        <v>0</v>
      </c>
      <c r="D15" s="18">
        <v>0</v>
      </c>
      <c r="E15" s="18">
        <v>0</v>
      </c>
      <c r="F15" s="12">
        <f t="shared" si="0"/>
        <v>0</v>
      </c>
      <c r="G15" s="13">
        <f t="shared" si="1"/>
        <v>0</v>
      </c>
    </row>
    <row r="16" spans="1:7" x14ac:dyDescent="0.25">
      <c r="A16" s="4"/>
      <c r="B16" s="8" t="s">
        <v>19</v>
      </c>
      <c r="C16" s="9">
        <f>C17+C21</f>
        <v>9319693.7199999988</v>
      </c>
      <c r="D16" s="9">
        <f t="shared" ref="D16:G16" si="2">D17+D21</f>
        <v>0</v>
      </c>
      <c r="E16" s="9">
        <f t="shared" si="2"/>
        <v>0</v>
      </c>
      <c r="F16" s="9">
        <f t="shared" si="2"/>
        <v>9319693.7199999988</v>
      </c>
      <c r="G16" s="10">
        <f t="shared" si="2"/>
        <v>0</v>
      </c>
    </row>
    <row r="17" spans="1:14" x14ac:dyDescent="0.25">
      <c r="A17" s="4"/>
      <c r="B17" s="11" t="s">
        <v>20</v>
      </c>
      <c r="C17" s="12">
        <f>C18+C19+C20</f>
        <v>3601007.2699999996</v>
      </c>
      <c r="D17" s="12">
        <f t="shared" ref="D17:G17" si="3">D18+D19+D20</f>
        <v>0</v>
      </c>
      <c r="E17" s="12">
        <f t="shared" si="3"/>
        <v>0</v>
      </c>
      <c r="F17" s="12">
        <f t="shared" si="3"/>
        <v>3601007.2699999996</v>
      </c>
      <c r="G17" s="13">
        <f t="shared" si="3"/>
        <v>0</v>
      </c>
    </row>
    <row r="18" spans="1:14" x14ac:dyDescent="0.25">
      <c r="A18" s="4"/>
      <c r="B18" s="15" t="s">
        <v>21</v>
      </c>
      <c r="C18" s="12">
        <v>1392648.74</v>
      </c>
      <c r="D18" s="12">
        <v>0</v>
      </c>
      <c r="E18" s="12">
        <v>0</v>
      </c>
      <c r="F18" s="12">
        <f t="shared" si="0"/>
        <v>1392648.74</v>
      </c>
      <c r="G18" s="13">
        <f t="shared" si="1"/>
        <v>0</v>
      </c>
    </row>
    <row r="19" spans="1:14" x14ac:dyDescent="0.25">
      <c r="A19" s="4"/>
      <c r="B19" s="15" t="s">
        <v>22</v>
      </c>
      <c r="C19" s="12">
        <v>2199858.5299999998</v>
      </c>
      <c r="D19" s="12">
        <v>0</v>
      </c>
      <c r="E19" s="12">
        <v>0</v>
      </c>
      <c r="F19" s="12">
        <f t="shared" si="0"/>
        <v>2199858.5299999998</v>
      </c>
      <c r="G19" s="13">
        <f t="shared" si="1"/>
        <v>0</v>
      </c>
    </row>
    <row r="20" spans="1:14" x14ac:dyDescent="0.25">
      <c r="A20" s="4"/>
      <c r="B20" s="15" t="s">
        <v>23</v>
      </c>
      <c r="C20" s="12">
        <v>8500</v>
      </c>
      <c r="D20" s="12">
        <v>0</v>
      </c>
      <c r="E20" s="12">
        <v>0</v>
      </c>
      <c r="F20" s="12">
        <f t="shared" si="0"/>
        <v>8500</v>
      </c>
      <c r="G20" s="13">
        <f t="shared" si="1"/>
        <v>0</v>
      </c>
    </row>
    <row r="21" spans="1:14" x14ac:dyDescent="0.25">
      <c r="A21" s="4"/>
      <c r="B21" s="11" t="s">
        <v>24</v>
      </c>
      <c r="C21" s="12">
        <v>5718686.4500000002</v>
      </c>
      <c r="D21" s="12">
        <v>0</v>
      </c>
      <c r="E21" s="12">
        <f t="shared" ref="E21:G21" si="4">E22+E23+E24+E25</f>
        <v>0</v>
      </c>
      <c r="F21" s="12">
        <f t="shared" si="4"/>
        <v>5718686.4500000002</v>
      </c>
      <c r="G21" s="13">
        <f t="shared" si="4"/>
        <v>0</v>
      </c>
    </row>
    <row r="22" spans="1:14" x14ac:dyDescent="0.25">
      <c r="A22" s="4"/>
      <c r="B22" s="14" t="s">
        <v>25</v>
      </c>
      <c r="C22" s="12">
        <v>2878935.93</v>
      </c>
      <c r="D22" s="12">
        <v>0</v>
      </c>
      <c r="E22" s="12">
        <v>0</v>
      </c>
      <c r="F22" s="12">
        <f>C22+D22-E22</f>
        <v>2878935.93</v>
      </c>
      <c r="G22" s="13">
        <f t="shared" si="1"/>
        <v>0</v>
      </c>
    </row>
    <row r="23" spans="1:14" x14ac:dyDescent="0.25">
      <c r="A23" s="4"/>
      <c r="B23" s="15" t="s">
        <v>26</v>
      </c>
      <c r="C23" s="12">
        <v>1591805.07</v>
      </c>
      <c r="D23" s="12">
        <v>0</v>
      </c>
      <c r="E23" s="12">
        <v>0</v>
      </c>
      <c r="F23" s="12">
        <f t="shared" si="0"/>
        <v>1591805.07</v>
      </c>
      <c r="G23" s="13">
        <f t="shared" si="1"/>
        <v>0</v>
      </c>
      <c r="J23" s="19"/>
    </row>
    <row r="24" spans="1:14" x14ac:dyDescent="0.25">
      <c r="A24" s="4"/>
      <c r="B24" s="15" t="s">
        <v>27</v>
      </c>
      <c r="C24" s="12">
        <v>726856.26</v>
      </c>
      <c r="D24" s="12">
        <v>0</v>
      </c>
      <c r="E24" s="12">
        <v>0</v>
      </c>
      <c r="F24" s="12">
        <f t="shared" si="0"/>
        <v>726856.26</v>
      </c>
      <c r="G24" s="13">
        <f t="shared" si="1"/>
        <v>0</v>
      </c>
      <c r="J24" s="19"/>
    </row>
    <row r="25" spans="1:14" x14ac:dyDescent="0.25">
      <c r="A25" s="4"/>
      <c r="B25" s="15" t="s">
        <v>28</v>
      </c>
      <c r="C25" s="12">
        <v>521089.19</v>
      </c>
      <c r="D25" s="12">
        <v>0</v>
      </c>
      <c r="E25" s="12">
        <v>0</v>
      </c>
      <c r="F25" s="12">
        <f t="shared" si="0"/>
        <v>521089.19</v>
      </c>
      <c r="G25" s="13">
        <f t="shared" si="1"/>
        <v>0</v>
      </c>
      <c r="J25" s="19"/>
    </row>
    <row r="26" spans="1:14" x14ac:dyDescent="0.25">
      <c r="A26" s="4"/>
      <c r="B26" s="11" t="s">
        <v>29</v>
      </c>
      <c r="C26" s="12"/>
      <c r="D26" s="12"/>
      <c r="E26" s="12"/>
      <c r="F26" s="12">
        <f t="shared" si="0"/>
        <v>0</v>
      </c>
      <c r="G26" s="13">
        <f t="shared" si="1"/>
        <v>0</v>
      </c>
    </row>
    <row r="27" spans="1:14" x14ac:dyDescent="0.25">
      <c r="A27" s="4"/>
      <c r="B27" s="11" t="s">
        <v>30</v>
      </c>
      <c r="C27" s="12"/>
      <c r="D27" s="12"/>
      <c r="E27" s="12"/>
      <c r="F27" s="12">
        <f t="shared" si="0"/>
        <v>0</v>
      </c>
      <c r="G27" s="13">
        <f t="shared" si="1"/>
        <v>0</v>
      </c>
    </row>
    <row r="28" spans="1:14" x14ac:dyDescent="0.25">
      <c r="A28" s="4"/>
      <c r="B28" s="20"/>
      <c r="C28" s="21"/>
      <c r="D28" s="21"/>
      <c r="E28" s="21"/>
      <c r="F28" s="21"/>
      <c r="G28" s="22"/>
    </row>
    <row r="29" spans="1:14" ht="20.25" customHeight="1" thickBot="1" x14ac:dyDescent="0.3">
      <c r="A29" s="23"/>
      <c r="B29" s="24" t="s">
        <v>31</v>
      </c>
      <c r="C29" s="25">
        <f>C16+C6</f>
        <v>18298536.559999999</v>
      </c>
      <c r="D29" s="25">
        <f>D16+D6</f>
        <v>8411427.9100000001</v>
      </c>
      <c r="E29" s="25">
        <f>E16+E6</f>
        <v>5238003.9399999995</v>
      </c>
      <c r="F29" s="25">
        <f>F16+F6</f>
        <v>21471960.529999997</v>
      </c>
      <c r="G29" s="26">
        <f>G16+G6</f>
        <v>3173423.9699999997</v>
      </c>
    </row>
    <row r="30" spans="1:14" ht="15.75" thickTop="1" x14ac:dyDescent="0.25">
      <c r="B30" s="27"/>
      <c r="C30" s="28"/>
      <c r="D30" s="28"/>
    </row>
    <row r="31" spans="1:14" x14ac:dyDescent="0.25">
      <c r="A31" s="29" t="s">
        <v>32</v>
      </c>
      <c r="B31" s="29"/>
      <c r="C31" s="30"/>
      <c r="D31" s="30"/>
      <c r="E31" s="31"/>
      <c r="F31" s="31"/>
      <c r="G31" s="32"/>
      <c r="H31" s="32"/>
      <c r="I31" s="32"/>
      <c r="J31" s="32"/>
      <c r="K31" s="32"/>
      <c r="L31" s="32"/>
      <c r="M31" s="32"/>
      <c r="N31" s="33"/>
    </row>
    <row r="32" spans="1:14" x14ac:dyDescent="0.25">
      <c r="A32" s="34"/>
      <c r="B32" s="35"/>
      <c r="C32" s="35"/>
      <c r="D32" s="36"/>
      <c r="E32" s="37"/>
      <c r="F32" s="38"/>
      <c r="G32" s="32"/>
      <c r="H32" s="32"/>
      <c r="I32" s="32"/>
      <c r="J32" s="32"/>
      <c r="K32" s="32"/>
      <c r="L32" s="32"/>
      <c r="M32" s="32"/>
      <c r="N32" s="33"/>
    </row>
    <row r="33" spans="1:14" x14ac:dyDescent="0.25">
      <c r="A33" s="39" t="s">
        <v>33</v>
      </c>
      <c r="B33" s="40"/>
      <c r="C33" s="31"/>
      <c r="D33" s="31"/>
      <c r="E33" s="31"/>
      <c r="F33" s="31"/>
      <c r="G33" s="32"/>
      <c r="H33" s="32"/>
      <c r="I33" s="32"/>
      <c r="J33" s="32"/>
      <c r="K33" s="32"/>
      <c r="L33" s="32"/>
      <c r="M33" s="32"/>
      <c r="N33" s="33"/>
    </row>
    <row r="34" spans="1:14" x14ac:dyDescent="0.25">
      <c r="A34" s="41" t="s">
        <v>34</v>
      </c>
      <c r="B34" s="42"/>
      <c r="C34" s="43"/>
      <c r="D34" s="43"/>
      <c r="E34" s="43"/>
      <c r="F34" s="43"/>
      <c r="G34" s="32"/>
      <c r="H34" s="32"/>
      <c r="I34" s="32"/>
      <c r="J34" s="32"/>
      <c r="K34" s="32"/>
      <c r="L34" s="32"/>
      <c r="M34" s="32"/>
      <c r="N34" s="33"/>
    </row>
  </sheetData>
  <mergeCells count="3">
    <mergeCell ref="A1:G1"/>
    <mergeCell ref="A2:G2"/>
    <mergeCell ref="A3:G3"/>
  </mergeCells>
  <pageMargins left="0.70866141732283472" right="0.70866141732283472" top="0.23622047244094491" bottom="0.31496062992125984" header="0.19685039370078741" footer="0.31496062992125984"/>
  <pageSetup scale="9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N34"/>
  <sheetViews>
    <sheetView topLeftCell="A16" workbookViewId="0">
      <selection activeCell="F14" sqref="F14"/>
    </sheetView>
  </sheetViews>
  <sheetFormatPr baseColWidth="10" defaultRowHeight="15" x14ac:dyDescent="0.25"/>
  <cols>
    <col min="1" max="1" width="8.7109375" customWidth="1"/>
    <col min="2" max="2" width="34.140625" customWidth="1"/>
    <col min="3" max="3" width="14" customWidth="1"/>
    <col min="4" max="4" width="13.5703125" customWidth="1"/>
    <col min="5" max="5" width="16.140625" customWidth="1"/>
    <col min="6" max="6" width="15.140625" customWidth="1"/>
    <col min="7" max="7" width="17.7109375" customWidth="1"/>
    <col min="10" max="10" width="12.7109375" bestFit="1" customWidth="1"/>
  </cols>
  <sheetData>
    <row r="1" spans="1:7" ht="17.25" customHeight="1" x14ac:dyDescent="0.25">
      <c r="A1" s="44" t="s">
        <v>0</v>
      </c>
      <c r="B1" s="44"/>
      <c r="C1" s="44"/>
      <c r="D1" s="44"/>
      <c r="E1" s="44"/>
      <c r="F1" s="44"/>
      <c r="G1" s="44"/>
    </row>
    <row r="2" spans="1:7" ht="11.25" customHeight="1" x14ac:dyDescent="0.25">
      <c r="A2" s="44" t="s">
        <v>1</v>
      </c>
      <c r="B2" s="44"/>
      <c r="C2" s="44"/>
      <c r="D2" s="44"/>
      <c r="E2" s="44"/>
      <c r="F2" s="44"/>
      <c r="G2" s="44"/>
    </row>
    <row r="3" spans="1:7" ht="14.25" customHeight="1" thickBot="1" x14ac:dyDescent="0.3">
      <c r="A3" s="45" t="s">
        <v>38</v>
      </c>
      <c r="B3" s="45"/>
      <c r="C3" s="45"/>
      <c r="D3" s="45"/>
      <c r="E3" s="45"/>
      <c r="F3" s="45"/>
      <c r="G3" s="45"/>
    </row>
    <row r="4" spans="1:7" ht="15.75" thickTop="1" x14ac:dyDescent="0.25">
      <c r="A4" s="1"/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3" t="s">
        <v>7</v>
      </c>
    </row>
    <row r="5" spans="1:7" x14ac:dyDescent="0.25">
      <c r="A5" s="4"/>
      <c r="B5" s="5" t="s">
        <v>8</v>
      </c>
      <c r="C5" s="6"/>
      <c r="D5" s="6"/>
      <c r="E5" s="6"/>
      <c r="F5" s="6"/>
      <c r="G5" s="7"/>
    </row>
    <row r="6" spans="1:7" x14ac:dyDescent="0.25">
      <c r="A6" s="4"/>
      <c r="B6" s="8" t="s">
        <v>9</v>
      </c>
      <c r="C6" s="9">
        <f>C7+C11+C13</f>
        <v>7942097.8900000006</v>
      </c>
      <c r="D6" s="9">
        <f>D7+D11+D13</f>
        <v>4773507.79</v>
      </c>
      <c r="E6" s="9">
        <f>E7+E11+E13</f>
        <v>3736762.84</v>
      </c>
      <c r="F6" s="9">
        <f>F7+F11+F13</f>
        <v>8978842.8399999999</v>
      </c>
      <c r="G6" s="10">
        <f>G7+G11+G13</f>
        <v>1036744.9500000002</v>
      </c>
    </row>
    <row r="7" spans="1:7" ht="30" x14ac:dyDescent="0.25">
      <c r="A7" s="4"/>
      <c r="B7" s="11" t="s">
        <v>10</v>
      </c>
      <c r="C7" s="12">
        <f>C8+C9+C10</f>
        <v>3959794.68</v>
      </c>
      <c r="D7" s="12">
        <f>D8+D10+D9</f>
        <v>3970926.75</v>
      </c>
      <c r="E7" s="12">
        <f>E8+E10+E9</f>
        <v>3567962.84</v>
      </c>
      <c r="F7" s="12">
        <f>C7+D7-E7</f>
        <v>4362758.59</v>
      </c>
      <c r="G7" s="13">
        <f>D7-E7</f>
        <v>402963.91000000015</v>
      </c>
    </row>
    <row r="8" spans="1:7" x14ac:dyDescent="0.25">
      <c r="A8" s="4"/>
      <c r="B8" s="14" t="s">
        <v>11</v>
      </c>
      <c r="C8" s="12">
        <v>3959794.68</v>
      </c>
      <c r="D8" s="12">
        <v>3970926.75</v>
      </c>
      <c r="E8" s="12">
        <v>3567962.84</v>
      </c>
      <c r="F8" s="12">
        <f t="shared" ref="F8:F27" si="0">C8+D8-E8</f>
        <v>4362758.59</v>
      </c>
      <c r="G8" s="13">
        <f t="shared" ref="G8:G27" si="1">D8-E8</f>
        <v>402963.91000000015</v>
      </c>
    </row>
    <row r="9" spans="1:7" x14ac:dyDescent="0.25">
      <c r="A9" s="4"/>
      <c r="B9" s="15" t="s">
        <v>12</v>
      </c>
      <c r="C9" s="12">
        <v>0</v>
      </c>
      <c r="D9" s="12">
        <v>0</v>
      </c>
      <c r="E9" s="12">
        <v>0</v>
      </c>
      <c r="F9" s="12">
        <f t="shared" si="0"/>
        <v>0</v>
      </c>
      <c r="G9" s="13">
        <f t="shared" si="1"/>
        <v>0</v>
      </c>
    </row>
    <row r="10" spans="1:7" x14ac:dyDescent="0.25">
      <c r="A10" s="4"/>
      <c r="B10" s="14" t="s">
        <v>13</v>
      </c>
      <c r="C10" s="12">
        <v>0</v>
      </c>
      <c r="D10" s="12">
        <v>0</v>
      </c>
      <c r="E10" s="12">
        <v>0</v>
      </c>
      <c r="F10" s="12">
        <f t="shared" si="0"/>
        <v>0</v>
      </c>
      <c r="G10" s="13">
        <f t="shared" si="1"/>
        <v>0</v>
      </c>
    </row>
    <row r="11" spans="1:7" ht="30" x14ac:dyDescent="0.25">
      <c r="A11" s="4"/>
      <c r="B11" s="16" t="s">
        <v>14</v>
      </c>
      <c r="C11" s="9">
        <f>C12</f>
        <v>3972050.73</v>
      </c>
      <c r="D11" s="9">
        <f>D12</f>
        <v>802581.04</v>
      </c>
      <c r="E11" s="9">
        <f>E12</f>
        <v>168800</v>
      </c>
      <c r="F11" s="9">
        <f>F12</f>
        <v>4605831.7699999996</v>
      </c>
      <c r="G11" s="10">
        <f>G12</f>
        <v>633781.04</v>
      </c>
    </row>
    <row r="12" spans="1:7" ht="38.25" customHeight="1" x14ac:dyDescent="0.25">
      <c r="A12" s="4"/>
      <c r="B12" s="15" t="s">
        <v>15</v>
      </c>
      <c r="C12" s="12">
        <v>3972050.73</v>
      </c>
      <c r="D12" s="12">
        <v>802581.04</v>
      </c>
      <c r="E12" s="12">
        <v>168800</v>
      </c>
      <c r="F12" s="12">
        <f>C12+D12-E12</f>
        <v>4605831.7699999996</v>
      </c>
      <c r="G12" s="13">
        <f t="shared" si="1"/>
        <v>633781.04</v>
      </c>
    </row>
    <row r="13" spans="1:7" x14ac:dyDescent="0.25">
      <c r="A13" s="4"/>
      <c r="B13" s="11" t="s">
        <v>16</v>
      </c>
      <c r="C13" s="12">
        <f>C15+C14</f>
        <v>10252.48</v>
      </c>
      <c r="D13" s="12">
        <f>D15+D14</f>
        <v>0</v>
      </c>
      <c r="E13" s="12">
        <f>E15+E14</f>
        <v>0</v>
      </c>
      <c r="F13" s="12">
        <f>F15+F14</f>
        <v>10252.48</v>
      </c>
      <c r="G13" s="13">
        <f t="shared" si="1"/>
        <v>0</v>
      </c>
    </row>
    <row r="14" spans="1:7" x14ac:dyDescent="0.25">
      <c r="A14" s="4"/>
      <c r="B14" s="15" t="s">
        <v>17</v>
      </c>
      <c r="C14" s="12">
        <v>10252.48</v>
      </c>
      <c r="D14" s="12">
        <v>0</v>
      </c>
      <c r="E14" s="12">
        <v>0</v>
      </c>
      <c r="F14" s="12">
        <f t="shared" si="0"/>
        <v>10252.48</v>
      </c>
      <c r="G14" s="13">
        <f t="shared" si="1"/>
        <v>0</v>
      </c>
    </row>
    <row r="15" spans="1:7" ht="30" x14ac:dyDescent="0.25">
      <c r="A15" s="4"/>
      <c r="B15" s="17" t="s">
        <v>18</v>
      </c>
      <c r="C15" s="18">
        <v>0</v>
      </c>
      <c r="D15" s="18">
        <v>0</v>
      </c>
      <c r="E15" s="18">
        <v>0</v>
      </c>
      <c r="F15" s="12">
        <f t="shared" si="0"/>
        <v>0</v>
      </c>
      <c r="G15" s="13">
        <f t="shared" si="1"/>
        <v>0</v>
      </c>
    </row>
    <row r="16" spans="1:7" x14ac:dyDescent="0.25">
      <c r="A16" s="4"/>
      <c r="B16" s="8" t="s">
        <v>19</v>
      </c>
      <c r="C16" s="9">
        <f>C17+C21</f>
        <v>9319693.7199999988</v>
      </c>
      <c r="D16" s="9">
        <f t="shared" ref="D16:G16" si="2">D17+D21</f>
        <v>0</v>
      </c>
      <c r="E16" s="9">
        <f t="shared" si="2"/>
        <v>0</v>
      </c>
      <c r="F16" s="9">
        <f t="shared" si="2"/>
        <v>9319693.7199999988</v>
      </c>
      <c r="G16" s="10">
        <f t="shared" si="2"/>
        <v>0</v>
      </c>
    </row>
    <row r="17" spans="1:14" x14ac:dyDescent="0.25">
      <c r="A17" s="4"/>
      <c r="B17" s="11" t="s">
        <v>20</v>
      </c>
      <c r="C17" s="12">
        <f>C18+C19+C20</f>
        <v>3601007.2699999996</v>
      </c>
      <c r="D17" s="12">
        <f t="shared" ref="D17:G17" si="3">D18+D19+D20</f>
        <v>0</v>
      </c>
      <c r="E17" s="12">
        <f t="shared" si="3"/>
        <v>0</v>
      </c>
      <c r="F17" s="12">
        <f t="shared" si="3"/>
        <v>3601007.2699999996</v>
      </c>
      <c r="G17" s="13">
        <f t="shared" si="3"/>
        <v>0</v>
      </c>
    </row>
    <row r="18" spans="1:14" x14ac:dyDescent="0.25">
      <c r="A18" s="4"/>
      <c r="B18" s="15" t="s">
        <v>21</v>
      </c>
      <c r="C18" s="12">
        <v>1392648.74</v>
      </c>
      <c r="D18" s="12">
        <v>0</v>
      </c>
      <c r="E18" s="12">
        <v>0</v>
      </c>
      <c r="F18" s="12">
        <f t="shared" si="0"/>
        <v>1392648.74</v>
      </c>
      <c r="G18" s="13">
        <f t="shared" si="1"/>
        <v>0</v>
      </c>
    </row>
    <row r="19" spans="1:14" x14ac:dyDescent="0.25">
      <c r="A19" s="4"/>
      <c r="B19" s="15" t="s">
        <v>22</v>
      </c>
      <c r="C19" s="12">
        <v>2199858.5299999998</v>
      </c>
      <c r="D19" s="12">
        <v>0</v>
      </c>
      <c r="E19" s="12">
        <v>0</v>
      </c>
      <c r="F19" s="12">
        <f t="shared" si="0"/>
        <v>2199858.5299999998</v>
      </c>
      <c r="G19" s="13">
        <f t="shared" si="1"/>
        <v>0</v>
      </c>
    </row>
    <row r="20" spans="1:14" x14ac:dyDescent="0.25">
      <c r="A20" s="4"/>
      <c r="B20" s="15" t="s">
        <v>23</v>
      </c>
      <c r="C20" s="12">
        <v>8500</v>
      </c>
      <c r="D20" s="12">
        <v>0</v>
      </c>
      <c r="E20" s="12">
        <v>0</v>
      </c>
      <c r="F20" s="12">
        <f t="shared" si="0"/>
        <v>8500</v>
      </c>
      <c r="G20" s="13">
        <f t="shared" si="1"/>
        <v>0</v>
      </c>
    </row>
    <row r="21" spans="1:14" x14ac:dyDescent="0.25">
      <c r="A21" s="4"/>
      <c r="B21" s="11" t="s">
        <v>24</v>
      </c>
      <c r="C21" s="12">
        <v>5718686.4500000002</v>
      </c>
      <c r="D21" s="12">
        <v>0</v>
      </c>
      <c r="E21" s="12">
        <f t="shared" ref="E21:G21" si="4">E22+E23+E24+E25</f>
        <v>0</v>
      </c>
      <c r="F21" s="12">
        <f t="shared" si="4"/>
        <v>5718686.4500000002</v>
      </c>
      <c r="G21" s="13">
        <f t="shared" si="4"/>
        <v>0</v>
      </c>
    </row>
    <row r="22" spans="1:14" x14ac:dyDescent="0.25">
      <c r="A22" s="4"/>
      <c r="B22" s="14" t="s">
        <v>25</v>
      </c>
      <c r="C22" s="12">
        <v>2878935.93</v>
      </c>
      <c r="D22" s="12">
        <v>0</v>
      </c>
      <c r="E22" s="12">
        <v>0</v>
      </c>
      <c r="F22" s="12">
        <f>C22+D22-E22</f>
        <v>2878935.93</v>
      </c>
      <c r="G22" s="13">
        <f t="shared" si="1"/>
        <v>0</v>
      </c>
    </row>
    <row r="23" spans="1:14" x14ac:dyDescent="0.25">
      <c r="A23" s="4"/>
      <c r="B23" s="15" t="s">
        <v>26</v>
      </c>
      <c r="C23" s="12">
        <v>1591805.07</v>
      </c>
      <c r="D23" s="12">
        <v>0</v>
      </c>
      <c r="E23" s="12">
        <v>0</v>
      </c>
      <c r="F23" s="12">
        <f t="shared" si="0"/>
        <v>1591805.07</v>
      </c>
      <c r="G23" s="13">
        <f t="shared" si="1"/>
        <v>0</v>
      </c>
      <c r="J23" s="19"/>
    </row>
    <row r="24" spans="1:14" x14ac:dyDescent="0.25">
      <c r="A24" s="4"/>
      <c r="B24" s="15" t="s">
        <v>27</v>
      </c>
      <c r="C24" s="12">
        <v>726856.26</v>
      </c>
      <c r="D24" s="12">
        <v>0</v>
      </c>
      <c r="E24" s="12">
        <v>0</v>
      </c>
      <c r="F24" s="12">
        <f t="shared" si="0"/>
        <v>726856.26</v>
      </c>
      <c r="G24" s="13">
        <f t="shared" si="1"/>
        <v>0</v>
      </c>
      <c r="J24" s="19"/>
    </row>
    <row r="25" spans="1:14" x14ac:dyDescent="0.25">
      <c r="A25" s="4"/>
      <c r="B25" s="15" t="s">
        <v>28</v>
      </c>
      <c r="C25" s="12">
        <v>521089.19</v>
      </c>
      <c r="D25" s="12">
        <v>0</v>
      </c>
      <c r="E25" s="12">
        <v>0</v>
      </c>
      <c r="F25" s="12">
        <f t="shared" si="0"/>
        <v>521089.19</v>
      </c>
      <c r="G25" s="13">
        <f t="shared" si="1"/>
        <v>0</v>
      </c>
      <c r="J25" s="19"/>
    </row>
    <row r="26" spans="1:14" x14ac:dyDescent="0.25">
      <c r="A26" s="4"/>
      <c r="B26" s="11" t="s">
        <v>29</v>
      </c>
      <c r="C26" s="12"/>
      <c r="D26" s="12"/>
      <c r="E26" s="12"/>
      <c r="F26" s="12">
        <f t="shared" si="0"/>
        <v>0</v>
      </c>
      <c r="G26" s="13">
        <f t="shared" si="1"/>
        <v>0</v>
      </c>
    </row>
    <row r="27" spans="1:14" x14ac:dyDescent="0.25">
      <c r="A27" s="4"/>
      <c r="B27" s="11" t="s">
        <v>30</v>
      </c>
      <c r="C27" s="12"/>
      <c r="D27" s="12"/>
      <c r="E27" s="12"/>
      <c r="F27" s="12">
        <f t="shared" si="0"/>
        <v>0</v>
      </c>
      <c r="G27" s="13">
        <f t="shared" si="1"/>
        <v>0</v>
      </c>
    </row>
    <row r="28" spans="1:14" x14ac:dyDescent="0.25">
      <c r="A28" s="4"/>
      <c r="B28" s="20"/>
      <c r="C28" s="21"/>
      <c r="D28" s="21"/>
      <c r="E28" s="21"/>
      <c r="F28" s="21"/>
      <c r="G28" s="22"/>
    </row>
    <row r="29" spans="1:14" ht="20.25" customHeight="1" thickBot="1" x14ac:dyDescent="0.3">
      <c r="A29" s="23"/>
      <c r="B29" s="24" t="s">
        <v>31</v>
      </c>
      <c r="C29" s="25">
        <f>C16+C6</f>
        <v>17261791.609999999</v>
      </c>
      <c r="D29" s="25">
        <f>D16+D6</f>
        <v>4773507.79</v>
      </c>
      <c r="E29" s="25">
        <f>E16+E6</f>
        <v>3736762.84</v>
      </c>
      <c r="F29" s="25">
        <f>F16+F6</f>
        <v>18298536.559999999</v>
      </c>
      <c r="G29" s="26">
        <f>G16+G6</f>
        <v>1036744.9500000002</v>
      </c>
    </row>
    <row r="30" spans="1:14" ht="15.75" thickTop="1" x14ac:dyDescent="0.25">
      <c r="B30" s="27"/>
      <c r="C30" s="28"/>
      <c r="D30" s="28"/>
    </row>
    <row r="31" spans="1:14" x14ac:dyDescent="0.25">
      <c r="A31" s="29" t="s">
        <v>32</v>
      </c>
      <c r="B31" s="29"/>
      <c r="C31" s="30"/>
      <c r="D31" s="30"/>
      <c r="E31" s="31"/>
      <c r="F31" s="31"/>
      <c r="G31" s="32"/>
      <c r="H31" s="32"/>
      <c r="I31" s="32"/>
      <c r="J31" s="32"/>
      <c r="K31" s="32"/>
      <c r="L31" s="32"/>
      <c r="M31" s="32"/>
      <c r="N31" s="33"/>
    </row>
    <row r="32" spans="1:14" x14ac:dyDescent="0.25">
      <c r="A32" s="34"/>
      <c r="B32" s="35"/>
      <c r="C32" s="35"/>
      <c r="D32" s="36"/>
      <c r="E32" s="37"/>
      <c r="F32" s="38"/>
      <c r="G32" s="32"/>
      <c r="H32" s="32"/>
      <c r="I32" s="32"/>
      <c r="J32" s="32"/>
      <c r="K32" s="32"/>
      <c r="L32" s="32"/>
      <c r="M32" s="32"/>
      <c r="N32" s="33"/>
    </row>
    <row r="33" spans="1:14" x14ac:dyDescent="0.25">
      <c r="A33" s="39" t="s">
        <v>33</v>
      </c>
      <c r="B33" s="40"/>
      <c r="C33" s="31"/>
      <c r="D33" s="31"/>
      <c r="E33" s="31"/>
      <c r="F33" s="31"/>
      <c r="G33" s="32"/>
      <c r="H33" s="32"/>
      <c r="I33" s="32"/>
      <c r="J33" s="32"/>
      <c r="K33" s="32"/>
      <c r="L33" s="32"/>
      <c r="M33" s="32"/>
      <c r="N33" s="33"/>
    </row>
    <row r="34" spans="1:14" x14ac:dyDescent="0.25">
      <c r="A34" s="41" t="s">
        <v>34</v>
      </c>
      <c r="B34" s="42"/>
      <c r="C34" s="43"/>
      <c r="D34" s="43"/>
      <c r="E34" s="43"/>
      <c r="F34" s="43"/>
      <c r="G34" s="32"/>
      <c r="H34" s="32"/>
      <c r="I34" s="32"/>
      <c r="J34" s="32"/>
      <c r="K34" s="32"/>
      <c r="L34" s="32"/>
      <c r="M34" s="32"/>
      <c r="N34" s="33"/>
    </row>
  </sheetData>
  <mergeCells count="3">
    <mergeCell ref="A1:G1"/>
    <mergeCell ref="A2:G2"/>
    <mergeCell ref="A3:G3"/>
  </mergeCells>
  <pageMargins left="0.70866141732283472" right="0.70866141732283472" top="0.23622047244094491" bottom="0.31496062992125984" header="0.19685039370078741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DICIEMBRE</vt:lpstr>
      <vt:lpstr>NOVIEMBRE</vt:lpstr>
      <vt:lpstr>OCTUBRE</vt:lpstr>
      <vt:lpstr>SEPTIEMBRE</vt:lpstr>
      <vt:lpstr>agosto</vt:lpstr>
      <vt:lpstr>JULIO</vt:lpstr>
      <vt:lpstr>JUNIO</vt:lpstr>
      <vt:lpstr>MAYO</vt:lpstr>
      <vt:lpstr>ABRIL</vt:lpstr>
      <vt:lpstr>MARZO</vt:lpstr>
      <vt:lpstr>FEBRERO</vt:lpstr>
      <vt:lpstr>ENERO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</dc:creator>
  <cp:lastModifiedBy>SISTEMA DE AGUA POTA</cp:lastModifiedBy>
  <cp:lastPrinted>2016-09-12T15:15:53Z</cp:lastPrinted>
  <dcterms:created xsi:type="dcterms:W3CDTF">2016-04-15T09:13:47Z</dcterms:created>
  <dcterms:modified xsi:type="dcterms:W3CDTF">2017-03-08T20:11:37Z</dcterms:modified>
</cp:coreProperties>
</file>