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UDITORIA 2016\EZ_021_INF_CTA_PBCA_2016-2\COMPONENTE A(ESTADOS FINANCIEROS)\"/>
    </mc:Choice>
  </mc:AlternateContent>
  <bookViews>
    <workbookView xWindow="9600" yWindow="-15" windowWidth="9645" windowHeight="10635"/>
  </bookViews>
  <sheets>
    <sheet name="diciembre" sheetId="24" r:id="rId1"/>
    <sheet name="SEPTEIMBRE" sheetId="23" r:id="rId2"/>
    <sheet name="JUNIO" sheetId="19" r:id="rId3"/>
    <sheet name="MARZO" sheetId="16" r:id="rId4"/>
  </sheets>
  <definedNames>
    <definedName name="_xlnm.Print_Titles" localSheetId="0">diciembre!$1:$4</definedName>
    <definedName name="_xlnm.Print_Titles" localSheetId="2">JUNIO!$1:$4</definedName>
    <definedName name="_xlnm.Print_Titles" localSheetId="3">MARZO!$1:$4</definedName>
    <definedName name="_xlnm.Print_Titles" localSheetId="1">SEPTEIMBRE!$1:$4</definedName>
  </definedNames>
  <calcPr calcId="152511"/>
</workbook>
</file>

<file path=xl/calcChain.xml><?xml version="1.0" encoding="utf-8"?>
<calcChain xmlns="http://schemas.openxmlformats.org/spreadsheetml/2006/main">
  <c r="B17" i="24" l="1"/>
  <c r="J62" i="24" l="1"/>
  <c r="I62" i="24"/>
  <c r="H62" i="24"/>
  <c r="G62" i="24"/>
  <c r="F62" i="24"/>
  <c r="D62" i="24"/>
  <c r="C59" i="24"/>
  <c r="B59" i="24"/>
  <c r="B61" i="24" s="1"/>
  <c r="K58" i="24"/>
  <c r="K62" i="24" s="1"/>
  <c r="C52" i="24"/>
  <c r="B52" i="24"/>
  <c r="C46" i="24"/>
  <c r="B46" i="24"/>
  <c r="C42" i="24"/>
  <c r="B42" i="24"/>
  <c r="E33" i="24"/>
  <c r="E62" i="24" s="1"/>
  <c r="C32" i="24"/>
  <c r="B32" i="24"/>
  <c r="J31" i="24"/>
  <c r="C28" i="24"/>
  <c r="B28" i="24"/>
  <c r="C19" i="24"/>
  <c r="B19" i="24"/>
  <c r="C7" i="24"/>
  <c r="C16" i="24" s="1"/>
  <c r="B7" i="24"/>
  <c r="B16" i="24" s="1"/>
  <c r="C61" i="24" l="1"/>
  <c r="C25" i="24"/>
  <c r="B25" i="24"/>
  <c r="B62" i="24" s="1"/>
  <c r="C62" i="24" l="1"/>
  <c r="M62" i="23"/>
  <c r="L62" i="23"/>
  <c r="K62" i="23"/>
  <c r="J62" i="23"/>
  <c r="I62" i="23"/>
  <c r="H62" i="23"/>
  <c r="G62" i="23"/>
  <c r="F62" i="23"/>
  <c r="E62" i="23"/>
  <c r="D62" i="23"/>
  <c r="N62" i="23" s="1"/>
  <c r="N61" i="23"/>
  <c r="N60" i="23"/>
  <c r="N59" i="23"/>
  <c r="C59" i="23"/>
  <c r="C61" i="23" s="1"/>
  <c r="B59" i="23"/>
  <c r="B61" i="23" s="1"/>
  <c r="N58" i="23"/>
  <c r="N57" i="23"/>
  <c r="N56" i="23"/>
  <c r="N55" i="23"/>
  <c r="N54" i="23"/>
  <c r="N53" i="23"/>
  <c r="N52" i="23"/>
  <c r="C52" i="23"/>
  <c r="B52" i="23"/>
  <c r="N51" i="23"/>
  <c r="N50" i="23"/>
  <c r="N49" i="23"/>
  <c r="N48" i="23"/>
  <c r="N47" i="23"/>
  <c r="N46" i="23"/>
  <c r="C46" i="23"/>
  <c r="B46" i="23"/>
  <c r="N45" i="23"/>
  <c r="N44" i="23"/>
  <c r="N43" i="23"/>
  <c r="N42" i="23"/>
  <c r="C42" i="23"/>
  <c r="B42" i="23"/>
  <c r="N41" i="23"/>
  <c r="N40" i="23"/>
  <c r="N39" i="23"/>
  <c r="N38" i="23"/>
  <c r="N37" i="23"/>
  <c r="N36" i="23"/>
  <c r="N35" i="23"/>
  <c r="N34" i="23"/>
  <c r="N33" i="23"/>
  <c r="E33" i="23"/>
  <c r="N32" i="23"/>
  <c r="C32" i="23"/>
  <c r="B32" i="23"/>
  <c r="O31" i="23"/>
  <c r="N31" i="23"/>
  <c r="O30" i="23"/>
  <c r="N30" i="23"/>
  <c r="N29" i="23"/>
  <c r="C28" i="23"/>
  <c r="B28" i="23"/>
  <c r="C19" i="23"/>
  <c r="C25" i="23" s="1"/>
  <c r="C62" i="23" s="1"/>
  <c r="B19" i="23"/>
  <c r="C17" i="23"/>
  <c r="C16" i="23"/>
  <c r="C7" i="23"/>
  <c r="B7" i="23"/>
  <c r="B17" i="23" s="1"/>
  <c r="B16" i="23" s="1"/>
  <c r="B25" i="23" l="1"/>
  <c r="B62" i="23" s="1"/>
  <c r="B33" i="19" l="1"/>
  <c r="B32" i="19"/>
  <c r="B17" i="19"/>
  <c r="B16" i="19"/>
  <c r="C59" i="19"/>
  <c r="B59" i="19"/>
  <c r="C52" i="19"/>
  <c r="B52" i="19"/>
  <c r="C46" i="19"/>
  <c r="B46" i="19"/>
  <c r="C42" i="19"/>
  <c r="B42" i="19"/>
  <c r="C33" i="19"/>
  <c r="C32" i="19"/>
  <c r="C28" i="19"/>
  <c r="B28" i="19"/>
  <c r="C19" i="19"/>
  <c r="B19" i="19"/>
  <c r="C17" i="19"/>
  <c r="C16" i="19"/>
  <c r="C7" i="19"/>
  <c r="B7" i="19"/>
  <c r="C25" i="19"/>
  <c r="B61" i="19"/>
  <c r="B25" i="19"/>
  <c r="C61" i="19"/>
  <c r="C62" i="19"/>
  <c r="C59" i="16"/>
  <c r="C52" i="16"/>
  <c r="C46" i="16"/>
  <c r="C42" i="16"/>
  <c r="C32" i="16"/>
  <c r="C28" i="16"/>
  <c r="C19" i="16"/>
  <c r="C17" i="16"/>
  <c r="C16" i="16"/>
  <c r="C7" i="16"/>
  <c r="B17" i="16"/>
  <c r="B59" i="16"/>
  <c r="B52" i="16"/>
  <c r="B46" i="16"/>
  <c r="B42" i="16"/>
  <c r="B32" i="16"/>
  <c r="B28" i="16"/>
  <c r="B19" i="16"/>
  <c r="B16" i="16"/>
  <c r="B7" i="16"/>
  <c r="B62" i="19"/>
  <c r="C25" i="16"/>
  <c r="C61" i="16"/>
  <c r="B25" i="16"/>
  <c r="B61" i="16"/>
  <c r="C62" i="16"/>
  <c r="B62" i="16"/>
</calcChain>
</file>

<file path=xl/sharedStrings.xml><?xml version="1.0" encoding="utf-8"?>
<sst xmlns="http://schemas.openxmlformats.org/spreadsheetml/2006/main" count="243" uniqueCount="65">
  <si>
    <t>Aportaciones</t>
  </si>
  <si>
    <t>MUNICIPIO DE EMILIANO ZAPATA, HIDALGO</t>
  </si>
  <si>
    <t>ESTADO DE ACTIVIDADES</t>
  </si>
  <si>
    <t>INGRESOS Y OTROS BENEFICIOS</t>
  </si>
  <si>
    <t>Ingresos de la Gestion</t>
  </si>
  <si>
    <t>Impuestos</t>
  </si>
  <si>
    <t>Cuotas y aportaciones de Seguridad Social</t>
  </si>
  <si>
    <t>Contribuciones de Mejora</t>
  </si>
  <si>
    <t>Derechos</t>
  </si>
  <si>
    <t>Aprovechamientos tipo Corriente</t>
  </si>
  <si>
    <t>Productos tipo Corriente</t>
  </si>
  <si>
    <t>Ingresos por Venta de Bienes y Servicios</t>
  </si>
  <si>
    <t>Ingresos no comprendidos en las Fracciones de la Ley de Ingresos Causados en Ejercicios Fiscales Anteriores Pendientes</t>
  </si>
  <si>
    <t>Participaciones y Aportaciones</t>
  </si>
  <si>
    <t>Transferencias, Asignaciones, Subsidios y Otras Ayudas.</t>
  </si>
  <si>
    <t>Partipaciones, Aportaciones, Transferenciass, Asignaciones, Subsidios y Otras Ayudas.</t>
  </si>
  <si>
    <t>Otros Ingresos y Beneficios</t>
  </si>
  <si>
    <t>Ingresos Financieros</t>
  </si>
  <si>
    <t>Incremento por Variación de Inventarios</t>
  </si>
  <si>
    <t>Disminución del Exceso de Estimaciones por Pérdida o Deterioro  u Obsolescencia</t>
  </si>
  <si>
    <t>Disminución del Exceso de Provisiones</t>
  </si>
  <si>
    <t>Otros Ingresos y Beneficios Varios.</t>
  </si>
  <si>
    <t>GASTOS Y OTRAS PERDIDAS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</si>
  <si>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</si>
  <si>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</si>
  <si>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</si>
  <si>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</si>
  <si>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</si>
  <si>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Publico</t>
  </si>
  <si>
    <t>Transferencias al resto del Sector Publico</t>
  </si>
  <si>
    <t>Subsidios y Subvenciones</t>
  </si>
  <si>
    <t>Pensiones y Jubilaciones</t>
  </si>
  <si>
    <t>Total de Ingresos y Otros Beneficos</t>
  </si>
  <si>
    <t>Transferencias a Fideicomisos, Mandatos y Contratos Analogos</t>
  </si>
  <si>
    <t>Transferencias a la Seguridad Social</t>
  </si>
  <si>
    <t>Donativos</t>
  </si>
  <si>
    <t>Transferencias al Exterior</t>
  </si>
  <si>
    <t xml:space="preserve">Participaciones </t>
  </si>
  <si>
    <t>Convenios</t>
  </si>
  <si>
    <t>Intereses, Comisiones y otros Gastos de la Deuda Publica</t>
  </si>
  <si>
    <t>Interes de la Deuda Publica</t>
  </si>
  <si>
    <t>Comisiones de la Deuda Publica</t>
  </si>
  <si>
    <t>Apoyos Financieros</t>
  </si>
  <si>
    <t>Otros Gastos y Perdidas Extraordinarias</t>
  </si>
  <si>
    <t>Estimaciones, Depreciaciones, Deteriores, Obsolescencia y Amortizaciones</t>
  </si>
  <si>
    <t>Provisiones</t>
  </si>
  <si>
    <t>Disminución de Inventarios</t>
  </si>
  <si>
    <t>Aumento por insuficiencia de Estimaciones por Pérdida o Deterioro y Obsolescencia</t>
  </si>
  <si>
    <t xml:space="preserve">Aumento por insuficiencia de Provisiones </t>
  </si>
  <si>
    <t xml:space="preserve">Gastos de las Deudas </t>
  </si>
  <si>
    <t xml:space="preserve">Costo por </t>
  </si>
  <si>
    <t>Otros Gastos.</t>
  </si>
  <si>
    <t>Inversion Publica</t>
  </si>
  <si>
    <t>Inversion Pública no Capitalizable</t>
  </si>
  <si>
    <t>Total de Gastos y Otras Perdidas</t>
  </si>
  <si>
    <t>Resultado del Ejercicio</t>
  </si>
  <si>
    <t>.</t>
  </si>
  <si>
    <t>MARZO 2016.</t>
  </si>
  <si>
    <t>AL 31 DE MARZO DE 2016</t>
  </si>
  <si>
    <t>FEBRERO 2016.</t>
  </si>
  <si>
    <t>ABRIL 2016,</t>
  </si>
  <si>
    <t>MAYO 2016,</t>
  </si>
  <si>
    <t>AL 30 DE JUNIO DE 2016</t>
  </si>
  <si>
    <t>AL 30 DE SEPTIEMBRE DE 2016</t>
  </si>
  <si>
    <t>AL 30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</si>
</sst>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"/>
    <numFmt numFmtId="165" formatCode="[$$-2C0A]\ #,##0.00"/>
    <numFmt numFmtId="166" formatCode="#,##0.00\ &quot;€&quot;"/>
    <numFmt numFmtId="167" formatCode="#,##0.00\ _€"/>
  </numFmts>
  <fonts count="14" x14ac:knownFonts="1">
    <font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 val="double"/>
      <sz val="16"/>
      <color theme="1"/>
      <name val="Calibri"/>
      <family val="2"/>
      <scheme val="minor"/>
    </font>
    <font>
      <b/>
      <sz val="16"/>
      <color theme="1"/>
      <name val="Arial Black"/>
      <family val="2"/>
    </font>
    <font>
      <sz val="14"/>
      <color theme="1"/>
      <name val="Calibri"/>
      <family val="2"/>
      <scheme val="minor"/>
    </font>
    <font>
      <b/>
      <sz val="10"/>
      <name val="Agency FB"/>
      <family val="2"/>
    </font>
    <font>
      <sz val="10"/>
      <name val="Agency FB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7" fontId="4" fillId="2" borderId="8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165" fontId="0" fillId="0" borderId="0" xfId="0" applyNumberFormat="1"/>
    <xf numFmtId="0" fontId="11" fillId="0" borderId="0" xfId="0" applyFont="1"/>
    <xf numFmtId="166" fontId="11" fillId="0" borderId="0" xfId="0" applyNumberFormat="1" applyFont="1"/>
    <xf numFmtId="165" fontId="11" fillId="0" borderId="0" xfId="0" applyNumberFormat="1" applyFont="1"/>
    <xf numFmtId="0" fontId="12" fillId="0" borderId="0" xfId="0" applyFont="1" applyBorder="1" applyAlignment="1"/>
    <xf numFmtId="4" fontId="12" fillId="0" borderId="0" xfId="0" applyNumberFormat="1" applyFont="1" applyBorder="1" applyAlignment="1">
      <alignment vertical="center"/>
    </xf>
    <xf numFmtId="4" fontId="12" fillId="0" borderId="0" xfId="0" applyNumberFormat="1" applyFont="1" applyBorder="1" applyAlignment="1"/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center"/>
    </xf>
    <xf numFmtId="4" fontId="13" fillId="0" borderId="0" xfId="0" applyNumberFormat="1" applyFont="1" applyBorder="1" applyAlignment="1"/>
    <xf numFmtId="0" fontId="13" fillId="0" borderId="0" xfId="0" applyFont="1" applyBorder="1" applyAlignment="1">
      <alignment horizontal="left"/>
    </xf>
    <xf numFmtId="0" fontId="13" fillId="0" borderId="0" xfId="0" applyFont="1"/>
    <xf numFmtId="4" fontId="13" fillId="0" borderId="0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7" fontId="11" fillId="0" borderId="0" xfId="0" applyNumberFormat="1" applyFont="1"/>
    <xf numFmtId="167" fontId="0" fillId="0" borderId="0" xfId="0" applyNumberFormat="1"/>
    <xf numFmtId="164" fontId="0" fillId="0" borderId="0" xfId="0" applyNumberFormat="1"/>
    <xf numFmtId="167" fontId="6" fillId="0" borderId="1" xfId="0" applyNumberFormat="1" applyFont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5" fillId="2" borderId="1" xfId="0" applyNumberFormat="1" applyFont="1" applyFill="1" applyBorder="1" applyAlignment="1">
      <alignment horizontal="center" vertical="center" wrapText="1"/>
    </xf>
    <xf numFmtId="167" fontId="8" fillId="0" borderId="5" xfId="0" applyNumberFormat="1" applyFont="1" applyBorder="1" applyAlignment="1">
      <alignment horizontal="center" vertical="center" wrapText="1"/>
    </xf>
    <xf numFmtId="167" fontId="8" fillId="0" borderId="1" xfId="0" applyNumberFormat="1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5" xfId="0" applyNumberFormat="1" applyFont="1" applyBorder="1" applyAlignment="1">
      <alignment horizontal="center" vertical="center" wrapText="1"/>
    </xf>
    <xf numFmtId="167" fontId="5" fillId="0" borderId="5" xfId="0" applyNumberFormat="1" applyFont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17" fontId="10" fillId="2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63</xdr:row>
      <xdr:rowOff>24408</xdr:rowOff>
    </xdr:from>
    <xdr:ext cx="10033000" cy="590550"/>
    <xdr:sp macro="" textlink="">
      <xdr:nvSpPr>
        <xdr:cNvPr id="2" name="CuadroTexto 1"/>
        <xdr:cNvSpPr txBox="1"/>
      </xdr:nvSpPr>
      <xdr:spPr>
        <a:xfrm>
          <a:off x="0" y="17388483"/>
          <a:ext cx="10033000" cy="590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"BAJO PROTESTA</a:t>
          </a:r>
          <a:r>
            <a:rPr lang="es-MX" sz="800" b="1" baseline="0">
              <a:latin typeface="Arial" panose="020B0604020202020204" pitchFamily="34" charset="0"/>
              <a:cs typeface="Arial" panose="020B0604020202020204" pitchFamily="34" charset="0"/>
            </a:rPr>
            <a:t>  DE DECIR VERDAD DECLARAMOS QUE LAS CIFRAS CONTENIDAS EN ESTE ESTADO FINANCIERO SON VERACES  Y CONTIENEN TODA LA INFORMACION REFERENTE A LA SITUACION YO LOS RESULTADOS DEL MUNICIPIO DE EMILIANO ZAPATA, HGO, AFIRMANDO  SER LEGALMENTE RESPONSABLES  DE  LA AUTENTICIDAD Y VERACIDAD DE LAS MISMAS Y ASUMIIMOS LA RESPONSABILIDAD DERIVADA DE CUALQUIER  DECLARACION EN FALSO SOBRE LAS MISMAS"</a:t>
          </a:r>
        </a:p>
        <a:p>
          <a:endParaRPr lang="es-MX" sz="8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63</xdr:row>
      <xdr:rowOff>24408</xdr:rowOff>
    </xdr:from>
    <xdr:ext cx="10033000" cy="590550"/>
    <xdr:sp macro="" textlink="">
      <xdr:nvSpPr>
        <xdr:cNvPr id="2" name="CuadroTexto 1"/>
        <xdr:cNvSpPr txBox="1"/>
      </xdr:nvSpPr>
      <xdr:spPr>
        <a:xfrm>
          <a:off x="0" y="17388483"/>
          <a:ext cx="10033000" cy="590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"BAJO PROTESTA</a:t>
          </a:r>
          <a:r>
            <a:rPr lang="es-MX" sz="800" b="1" baseline="0">
              <a:latin typeface="Arial" panose="020B0604020202020204" pitchFamily="34" charset="0"/>
              <a:cs typeface="Arial" panose="020B0604020202020204" pitchFamily="34" charset="0"/>
            </a:rPr>
            <a:t>  DE DECIR VERDAD DECLARAMOS QUE LAS CIFRAS CONTENIDAS EN ESTE ESTADO FINANCIERO SON VERACES  Y CONTIENEN TODA LA INFORMACION REFERENTE A LA SITUACION YO LOS RESULTADOS DEL MUNICIPIO DE EMILIANO ZAPATA, HGO, AFIRMANDO  SER LEGALMENTE RESPONSABLES  DE  LA AUTENTICIDAD Y VERACIDAD DE LAS MISMAS Y ASUMIIMOS LA RESPONSABILIDAD DERIVADA DE CUALQUIER  DECLARACION EN FALSO SOBRE LAS MISMAS"</a:t>
          </a:r>
        </a:p>
        <a:p>
          <a:endParaRPr lang="es-MX" sz="8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63</xdr:row>
      <xdr:rowOff>24408</xdr:rowOff>
    </xdr:from>
    <xdr:ext cx="10033000" cy="590550"/>
    <xdr:sp macro="" textlink="">
      <xdr:nvSpPr>
        <xdr:cNvPr id="2" name="CuadroTexto 1"/>
        <xdr:cNvSpPr txBox="1"/>
      </xdr:nvSpPr>
      <xdr:spPr>
        <a:xfrm>
          <a:off x="0" y="17388483"/>
          <a:ext cx="10033000" cy="590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"BAJO PROTESTA</a:t>
          </a:r>
          <a:r>
            <a:rPr lang="es-MX" sz="800" b="1" baseline="0">
              <a:latin typeface="Arial" panose="020B0604020202020204" pitchFamily="34" charset="0"/>
              <a:cs typeface="Arial" panose="020B0604020202020204" pitchFamily="34" charset="0"/>
            </a:rPr>
            <a:t>  DE DECIR VERDAD DECLARAMOS QUE LAS CIFRAS CONTENIDAS EN ESTE ESTADO FINANCIERO SON VERACES  Y CONTIENEN TODA LA INFORMACION REFERENTE A LA SITUACION YO LOS RESULTADOS DEL MUNICIPIO DE EMILIANO ZAPATA, HGO, AFIRMANDO  SER LEGALMENTE RESPONSABLES  DE  LA AUTENTICIDAD Y VERACIDAD DE LAS MISMAS Y ASUMIIMOS LA RESPONSABILIDAD DERIVADA DE CUALQUIER  DECLARACION EN FALSO SOBRE LAS MISMAS"</a:t>
          </a:r>
        </a:p>
        <a:p>
          <a:endParaRPr lang="es-MX" sz="8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63</xdr:row>
      <xdr:rowOff>24408</xdr:rowOff>
    </xdr:from>
    <xdr:ext cx="10033000" cy="590550"/>
    <xdr:sp macro="" textlink="">
      <xdr:nvSpPr>
        <xdr:cNvPr id="2" name="CuadroTexto 1"/>
        <xdr:cNvSpPr txBox="1"/>
      </xdr:nvSpPr>
      <xdr:spPr>
        <a:xfrm>
          <a:off x="0" y="16648510"/>
          <a:ext cx="10033000" cy="590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"BAJO PROTESTA</a:t>
          </a:r>
          <a:r>
            <a:rPr lang="es-MX" sz="800" b="1" baseline="0">
              <a:latin typeface="Arial" panose="020B0604020202020204" pitchFamily="34" charset="0"/>
              <a:cs typeface="Arial" panose="020B0604020202020204" pitchFamily="34" charset="0"/>
            </a:rPr>
            <a:t>  DE DECIR VERDAD DECLARAMOS QUE LAS CIFRAS CONTENIDAS EN ESTE ESTADO FINANCIERO SON VERACES  Y CONTIENEN TODA LA INFORMACION REFERENTE A LA SITUACION YO LOS RESULTADOS DEL MUNICIPIO DE EMILIANO ZAPATA, HGO, AFIRMANDO  SER LEGALMENTE RESPONSABLES  DE  LA AUTENTICIDAD Y VERACIDAD DE LAS MISMAS Y ASUMIIMOS LA RESPONSABILIDAD DERIVADA DE CUALQUIER  DECLARACION EN FALSO SOBRE LAS MISMAS"</a:t>
          </a:r>
        </a:p>
        <a:p>
          <a:endParaRPr lang="es-MX" sz="8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view="pageBreakPreview" zoomScale="50" zoomScaleNormal="100" zoomScaleSheetLayoutView="50" workbookViewId="0">
      <selection activeCell="C59" sqref="C59"/>
    </sheetView>
  </sheetViews>
  <sheetFormatPr baseColWidth="10" defaultRowHeight="15" x14ac:dyDescent="0.25"/>
  <cols>
    <col min="1" max="1" width="65" customWidth="1"/>
    <col min="2" max="2" width="33.140625" customWidth="1"/>
    <col min="3" max="3" width="54.42578125" customWidth="1"/>
    <col min="4" max="4" width="16.7109375" hidden="1" customWidth="1"/>
    <col min="5" max="5" width="22.28515625" hidden="1" customWidth="1"/>
    <col min="6" max="6" width="17.42578125" hidden="1" customWidth="1"/>
    <col min="7" max="7" width="14.140625" hidden="1" customWidth="1"/>
    <col min="8" max="8" width="17.85546875" hidden="1" customWidth="1"/>
    <col min="9" max="10" width="13.42578125" hidden="1" customWidth="1"/>
    <col min="11" max="11" width="15" hidden="1" customWidth="1"/>
  </cols>
  <sheetData>
    <row r="1" spans="1:11" ht="24.75" x14ac:dyDescent="0.25">
      <c r="A1" s="67" t="s">
        <v>1</v>
      </c>
      <c r="B1" s="68"/>
      <c r="C1" s="68"/>
    </row>
    <row r="2" spans="1:11" ht="37.5" customHeight="1" x14ac:dyDescent="0.25">
      <c r="A2" s="69" t="s">
        <v>2</v>
      </c>
      <c r="B2" s="70"/>
      <c r="C2" s="70"/>
    </row>
    <row r="3" spans="1:11" ht="55.5" customHeight="1" thickBot="1" x14ac:dyDescent="0.3">
      <c r="A3" s="71" t="s">
        <v>64</v>
      </c>
      <c r="B3" s="70"/>
      <c r="C3" s="70"/>
    </row>
    <row r="4" spans="1:11" ht="33.75" customHeight="1" thickBot="1" x14ac:dyDescent="0.3">
      <c r="A4" s="14"/>
      <c r="B4" s="15">
        <v>42705</v>
      </c>
      <c r="C4" s="15">
        <v>42339</v>
      </c>
    </row>
    <row r="5" spans="1:11" x14ac:dyDescent="0.25">
      <c r="A5" s="2"/>
      <c r="B5" s="3" t="s">
        <v>56</v>
      </c>
      <c r="C5" s="3" t="s">
        <v>56</v>
      </c>
    </row>
    <row r="6" spans="1:11" ht="30.75" customHeight="1" x14ac:dyDescent="0.25">
      <c r="A6" s="21" t="s">
        <v>3</v>
      </c>
      <c r="B6" s="7"/>
      <c r="C6" s="7"/>
    </row>
    <row r="7" spans="1:11" ht="15.75" x14ac:dyDescent="0.25">
      <c r="A7" s="5" t="s">
        <v>4</v>
      </c>
      <c r="B7" s="56">
        <f>B8+B9+B10+B12+B11+B13+B14+B15</f>
        <v>4331330.8000000007</v>
      </c>
      <c r="C7" s="56">
        <f>C8+C9+C10+C12+C11+C13+C14+C15</f>
        <v>3478392.3899999997</v>
      </c>
      <c r="D7" s="54"/>
      <c r="E7" s="54"/>
      <c r="F7" s="54"/>
      <c r="G7" s="54"/>
      <c r="H7" s="54"/>
      <c r="I7" s="54"/>
      <c r="J7" s="54"/>
      <c r="K7" s="54"/>
    </row>
    <row r="8" spans="1:11" ht="15.75" x14ac:dyDescent="0.25">
      <c r="A8" s="19" t="s">
        <v>5</v>
      </c>
      <c r="B8" s="57">
        <v>1239037.28</v>
      </c>
      <c r="C8" s="57">
        <v>1017114.58</v>
      </c>
      <c r="D8" s="54"/>
      <c r="E8" s="54"/>
      <c r="F8" s="54"/>
      <c r="G8" s="54"/>
      <c r="H8" s="54"/>
      <c r="I8" s="54"/>
      <c r="J8" s="54"/>
      <c r="K8" s="54"/>
    </row>
    <row r="9" spans="1:11" ht="15.75" x14ac:dyDescent="0.25">
      <c r="A9" s="19" t="s">
        <v>6</v>
      </c>
      <c r="B9" s="57">
        <v>0</v>
      </c>
      <c r="C9" s="57">
        <v>0</v>
      </c>
      <c r="D9" s="54"/>
      <c r="E9" s="54"/>
      <c r="F9" s="54"/>
      <c r="G9" s="54"/>
      <c r="H9" s="54"/>
      <c r="I9" s="54"/>
      <c r="J9" s="54"/>
      <c r="K9" s="54"/>
    </row>
    <row r="10" spans="1:11" ht="15.75" x14ac:dyDescent="0.25">
      <c r="A10" s="19" t="s">
        <v>7</v>
      </c>
      <c r="B10" s="57">
        <v>0</v>
      </c>
      <c r="C10" s="57">
        <v>0</v>
      </c>
      <c r="D10" s="54"/>
      <c r="E10" s="54"/>
      <c r="F10" s="54"/>
      <c r="G10" s="54"/>
      <c r="H10" s="54"/>
      <c r="I10" s="54"/>
      <c r="J10" s="54"/>
      <c r="K10" s="54"/>
    </row>
    <row r="11" spans="1:11" ht="15.75" x14ac:dyDescent="0.25">
      <c r="A11" s="19" t="s">
        <v>8</v>
      </c>
      <c r="B11" s="57">
        <v>2248588.54</v>
      </c>
      <c r="C11" s="57">
        <v>2113822.2999999998</v>
      </c>
      <c r="D11" s="54"/>
      <c r="E11" s="54"/>
      <c r="F11" s="54"/>
      <c r="G11" s="54"/>
      <c r="H11" s="54"/>
      <c r="I11" s="54"/>
      <c r="J11" s="54"/>
      <c r="K11" s="54"/>
    </row>
    <row r="12" spans="1:11" ht="15.75" x14ac:dyDescent="0.25">
      <c r="A12" s="19" t="s">
        <v>10</v>
      </c>
      <c r="B12" s="57">
        <v>54376</v>
      </c>
      <c r="C12" s="57">
        <v>4900</v>
      </c>
      <c r="D12" s="54"/>
      <c r="E12" s="54"/>
      <c r="F12" s="54"/>
      <c r="G12" s="54"/>
      <c r="H12" s="54"/>
      <c r="I12" s="54"/>
      <c r="J12" s="54"/>
      <c r="K12" s="54"/>
    </row>
    <row r="13" spans="1:11" ht="15.75" x14ac:dyDescent="0.25">
      <c r="A13" s="19" t="s">
        <v>9</v>
      </c>
      <c r="B13" s="57">
        <v>789328.98</v>
      </c>
      <c r="C13" s="57">
        <v>342555.51</v>
      </c>
      <c r="D13" s="54"/>
      <c r="E13" s="54"/>
      <c r="F13" s="54"/>
      <c r="G13" s="54"/>
      <c r="H13" s="54"/>
      <c r="I13" s="54"/>
      <c r="J13" s="54"/>
      <c r="K13" s="54"/>
    </row>
    <row r="14" spans="1:11" ht="15.75" x14ac:dyDescent="0.25">
      <c r="A14" s="19" t="s">
        <v>11</v>
      </c>
      <c r="B14" s="57">
        <v>0</v>
      </c>
      <c r="C14" s="57">
        <v>0</v>
      </c>
      <c r="D14" s="54"/>
      <c r="E14" s="54"/>
      <c r="F14" s="54"/>
      <c r="G14" s="54"/>
      <c r="H14" s="54"/>
      <c r="I14" s="54"/>
      <c r="J14" s="54"/>
      <c r="K14" s="54"/>
    </row>
    <row r="15" spans="1:11" ht="48" customHeight="1" x14ac:dyDescent="0.25">
      <c r="A15" s="19" t="s">
        <v>12</v>
      </c>
      <c r="B15" s="57">
        <v>0</v>
      </c>
      <c r="C15" s="57">
        <v>0</v>
      </c>
      <c r="D15" s="54"/>
      <c r="E15" s="54"/>
      <c r="F15" s="54"/>
      <c r="G15" s="54"/>
      <c r="H15" s="54"/>
      <c r="I15" s="54"/>
      <c r="J15" s="54"/>
      <c r="K15" s="54"/>
    </row>
    <row r="16" spans="1:11" ht="45.75" customHeight="1" x14ac:dyDescent="0.25">
      <c r="A16" s="17" t="s">
        <v>15</v>
      </c>
      <c r="B16" s="56">
        <f>B17+B18</f>
        <v>50847809.359999999</v>
      </c>
      <c r="C16" s="56">
        <f>C17+C18</f>
        <v>36957850.689999998</v>
      </c>
      <c r="D16" s="54"/>
      <c r="E16" s="54"/>
      <c r="F16" s="54"/>
      <c r="G16" s="54"/>
      <c r="H16" s="54"/>
      <c r="I16" s="54"/>
      <c r="J16" s="54"/>
      <c r="K16" s="54"/>
    </row>
    <row r="17" spans="1:11" ht="15.75" x14ac:dyDescent="0.25">
      <c r="A17" s="22" t="s">
        <v>13</v>
      </c>
      <c r="B17" s="57">
        <f>55179140.16-B7</f>
        <v>50847809.359999999</v>
      </c>
      <c r="C17" s="57">
        <v>36957850.689999998</v>
      </c>
      <c r="D17" s="54"/>
      <c r="E17" s="54"/>
      <c r="F17" s="54"/>
      <c r="G17" s="54"/>
      <c r="H17" s="54"/>
      <c r="I17" s="54"/>
      <c r="J17" s="54"/>
      <c r="K17" s="54"/>
    </row>
    <row r="18" spans="1:11" ht="15.75" x14ac:dyDescent="0.25">
      <c r="A18" s="16" t="s">
        <v>14</v>
      </c>
      <c r="B18" s="57">
        <v>0</v>
      </c>
      <c r="C18" s="57">
        <v>0</v>
      </c>
      <c r="D18" s="54"/>
      <c r="E18" s="54"/>
      <c r="F18" s="54"/>
      <c r="G18" s="54"/>
      <c r="H18" s="54"/>
      <c r="I18" s="54"/>
      <c r="J18" s="54"/>
      <c r="K18" s="54"/>
    </row>
    <row r="19" spans="1:11" ht="28.5" customHeight="1" x14ac:dyDescent="0.25">
      <c r="A19" s="5" t="s">
        <v>16</v>
      </c>
      <c r="B19" s="56">
        <f>B20+B36+B21+B22+B23</f>
        <v>0</v>
      </c>
      <c r="C19" s="56">
        <f>C20+C36+C21+C22+C23</f>
        <v>0</v>
      </c>
      <c r="D19" s="54"/>
      <c r="E19" s="54"/>
      <c r="F19" s="54"/>
      <c r="G19" s="54"/>
      <c r="H19" s="54"/>
      <c r="I19" s="54"/>
      <c r="J19" s="54"/>
      <c r="K19" s="54"/>
    </row>
    <row r="20" spans="1:11" ht="15.75" x14ac:dyDescent="0.25">
      <c r="A20" s="19" t="s">
        <v>17</v>
      </c>
      <c r="B20" s="57">
        <v>0</v>
      </c>
      <c r="C20" s="57">
        <v>0</v>
      </c>
      <c r="D20" s="54"/>
      <c r="E20" s="54"/>
      <c r="F20" s="54"/>
      <c r="G20" s="54"/>
      <c r="H20" s="54"/>
      <c r="I20" s="54"/>
      <c r="J20" s="54"/>
      <c r="K20" s="54"/>
    </row>
    <row r="21" spans="1:11" ht="31.5" x14ac:dyDescent="0.25">
      <c r="A21" s="19" t="s">
        <v>19</v>
      </c>
      <c r="B21" s="57">
        <v>0</v>
      </c>
      <c r="C21" s="57">
        <v>0</v>
      </c>
      <c r="D21" s="54"/>
      <c r="E21" s="54"/>
      <c r="F21" s="54"/>
      <c r="G21" s="54"/>
      <c r="H21" s="54"/>
      <c r="I21" s="54"/>
      <c r="J21" s="54"/>
      <c r="K21" s="54"/>
    </row>
    <row r="22" spans="1:11" ht="15.75" x14ac:dyDescent="0.25">
      <c r="A22" s="19" t="s">
        <v>20</v>
      </c>
      <c r="B22" s="57">
        <v>0</v>
      </c>
      <c r="C22" s="57">
        <v>0</v>
      </c>
      <c r="D22" s="54"/>
      <c r="E22" s="54"/>
      <c r="F22" s="54"/>
      <c r="G22" s="54"/>
      <c r="H22" s="54"/>
      <c r="I22" s="54"/>
      <c r="J22" s="54"/>
      <c r="K22" s="54"/>
    </row>
    <row r="23" spans="1:11" ht="15.75" x14ac:dyDescent="0.25">
      <c r="A23" s="19" t="s">
        <v>21</v>
      </c>
      <c r="B23" s="57">
        <v>0</v>
      </c>
      <c r="C23" s="57">
        <v>0</v>
      </c>
      <c r="D23" s="54"/>
      <c r="E23" s="54"/>
      <c r="F23" s="54"/>
      <c r="G23" s="54"/>
      <c r="H23" s="54"/>
      <c r="I23" s="54"/>
      <c r="J23" s="54"/>
      <c r="K23" s="54"/>
    </row>
    <row r="24" spans="1:11" ht="19.5" customHeight="1" x14ac:dyDescent="0.25">
      <c r="A24" s="20"/>
      <c r="B24" s="58"/>
      <c r="C24" s="58"/>
      <c r="D24" s="54"/>
      <c r="E24" s="54"/>
      <c r="F24" s="54"/>
      <c r="G24" s="54"/>
      <c r="H24" s="54"/>
      <c r="I24" s="54"/>
      <c r="J24" s="54"/>
      <c r="K24" s="54"/>
    </row>
    <row r="25" spans="1:11" ht="33" customHeight="1" x14ac:dyDescent="0.25">
      <c r="A25" s="23" t="s">
        <v>32</v>
      </c>
      <c r="B25" s="59">
        <f>B19+B16+B7</f>
        <v>55179140.159999996</v>
      </c>
      <c r="C25" s="59">
        <f>C19+C16+C7</f>
        <v>40436243.079999998</v>
      </c>
      <c r="D25" s="54"/>
      <c r="E25" s="54"/>
      <c r="F25" s="54"/>
      <c r="G25" s="54"/>
      <c r="H25" s="54"/>
      <c r="I25" s="54"/>
      <c r="J25" s="54"/>
      <c r="K25" s="54"/>
    </row>
    <row r="26" spans="1:11" ht="31.5" customHeight="1" thickBot="1" x14ac:dyDescent="0.3">
      <c r="A26" s="46"/>
      <c r="B26" s="60"/>
      <c r="C26" s="60"/>
      <c r="D26" s="54"/>
      <c r="E26" s="54"/>
      <c r="F26" s="54"/>
      <c r="G26" s="54"/>
      <c r="H26" s="54"/>
      <c r="I26" s="54"/>
      <c r="J26" s="54"/>
      <c r="K26" s="54"/>
    </row>
    <row r="27" spans="1:11" ht="33" customHeight="1" x14ac:dyDescent="0.25">
      <c r="A27" s="21" t="s">
        <v>22</v>
      </c>
      <c r="B27" s="61"/>
      <c r="C27" s="61"/>
      <c r="D27" s="54"/>
      <c r="E27" s="54"/>
      <c r="F27" s="54"/>
      <c r="G27" s="54"/>
      <c r="H27" s="54"/>
      <c r="I27" s="54"/>
      <c r="J27" s="54"/>
      <c r="K27" s="54"/>
    </row>
    <row r="28" spans="1:11" ht="24.75" customHeight="1" x14ac:dyDescent="0.3">
      <c r="A28" s="26" t="s">
        <v>23</v>
      </c>
      <c r="B28" s="62">
        <f>B29+B30+B31</f>
        <v>32614680.839999996</v>
      </c>
      <c r="C28" s="62">
        <f>C29+C30+C31</f>
        <v>26964135.279999997</v>
      </c>
      <c r="D28" s="53"/>
      <c r="E28" s="53"/>
      <c r="F28" s="53"/>
      <c r="G28" s="54"/>
      <c r="H28" s="54"/>
      <c r="I28" s="54"/>
      <c r="J28" s="54"/>
      <c r="K28" s="54"/>
    </row>
    <row r="29" spans="1:11" ht="18.75" x14ac:dyDescent="0.3">
      <c r="A29" s="22" t="s">
        <v>24</v>
      </c>
      <c r="B29" s="57">
        <v>16910555.52</v>
      </c>
      <c r="C29" s="57">
        <v>16715153.48</v>
      </c>
      <c r="D29" s="53">
        <v>252917.8</v>
      </c>
      <c r="E29" s="53">
        <v>6321586.7199999997</v>
      </c>
      <c r="F29" s="53">
        <v>3943093.96</v>
      </c>
      <c r="G29" s="53"/>
      <c r="H29" s="54">
        <v>2871381.67</v>
      </c>
      <c r="I29" s="54">
        <v>638301.65</v>
      </c>
      <c r="J29" s="54"/>
      <c r="K29" s="54"/>
    </row>
    <row r="30" spans="1:11" ht="18.75" x14ac:dyDescent="0.3">
      <c r="A30" s="22" t="s">
        <v>25</v>
      </c>
      <c r="B30" s="57">
        <v>4214508.95</v>
      </c>
      <c r="C30" s="57">
        <v>3278964.74</v>
      </c>
      <c r="D30" s="53">
        <v>877090.67</v>
      </c>
      <c r="E30" s="53">
        <v>168181.95</v>
      </c>
      <c r="F30" s="53">
        <v>153481.87</v>
      </c>
      <c r="G30" s="53"/>
      <c r="H30" s="54">
        <v>2045272.42</v>
      </c>
      <c r="I30" s="54">
        <v>351649.42</v>
      </c>
      <c r="J30" s="54"/>
      <c r="K30" s="54"/>
    </row>
    <row r="31" spans="1:11" ht="18.75" x14ac:dyDescent="0.3">
      <c r="A31" s="22" t="s">
        <v>26</v>
      </c>
      <c r="B31" s="57">
        <v>11489616.369999999</v>
      </c>
      <c r="C31" s="57">
        <v>6970017.0599999996</v>
      </c>
      <c r="D31" s="53">
        <v>1438672.53</v>
      </c>
      <c r="E31" s="53">
        <v>5725981.4299999997</v>
      </c>
      <c r="F31" s="53">
        <v>372802.42</v>
      </c>
      <c r="G31" s="53"/>
      <c r="H31" s="54">
        <v>1748133.31</v>
      </c>
      <c r="I31" s="54">
        <v>666511.27</v>
      </c>
      <c r="J31" s="54">
        <f>173000+434587.5+6568+150691+70711</f>
        <v>835557.5</v>
      </c>
      <c r="K31" s="54"/>
    </row>
    <row r="32" spans="1:11" ht="43.5" customHeight="1" x14ac:dyDescent="0.3">
      <c r="A32" s="17" t="s">
        <v>27</v>
      </c>
      <c r="B32" s="56">
        <f>SUM(B33:B41)</f>
        <v>5975908.3200000003</v>
      </c>
      <c r="C32" s="56">
        <f>SUM(C33:C41)</f>
        <v>6055330.6500000004</v>
      </c>
      <c r="D32" s="53"/>
      <c r="E32" s="53"/>
      <c r="F32" s="53"/>
      <c r="G32" s="53"/>
      <c r="H32" s="53"/>
      <c r="I32" s="54"/>
      <c r="J32" s="54"/>
      <c r="K32" s="54"/>
    </row>
    <row r="33" spans="1:11" ht="18.75" x14ac:dyDescent="0.3">
      <c r="A33" s="22" t="s">
        <v>28</v>
      </c>
      <c r="B33" s="57">
        <v>4236706.32</v>
      </c>
      <c r="C33" s="57">
        <v>4718848.6500000004</v>
      </c>
      <c r="D33" s="53">
        <v>416281.13</v>
      </c>
      <c r="E33" s="53">
        <f>2062012.01-1598384</f>
        <v>463628.01</v>
      </c>
      <c r="F33" s="53">
        <v>2326810.02</v>
      </c>
      <c r="G33" s="53"/>
      <c r="H33" s="53">
        <v>0</v>
      </c>
      <c r="I33" s="53">
        <v>288795.7</v>
      </c>
      <c r="J33" s="53"/>
      <c r="K33" s="54"/>
    </row>
    <row r="34" spans="1:11" ht="18.75" x14ac:dyDescent="0.3">
      <c r="A34" s="22" t="s">
        <v>29</v>
      </c>
      <c r="B34" s="57">
        <v>0</v>
      </c>
      <c r="C34" s="57">
        <v>0</v>
      </c>
      <c r="D34" s="53"/>
      <c r="E34" s="53"/>
      <c r="F34" s="53"/>
      <c r="G34" s="53"/>
      <c r="H34" s="53"/>
      <c r="I34" s="54"/>
      <c r="J34" s="54"/>
      <c r="K34" s="54"/>
    </row>
    <row r="35" spans="1:11" ht="18.75" x14ac:dyDescent="0.3">
      <c r="A35" s="19" t="s">
        <v>30</v>
      </c>
      <c r="B35" s="57">
        <v>0</v>
      </c>
      <c r="C35" s="57">
        <v>0</v>
      </c>
      <c r="D35" s="53"/>
      <c r="E35" s="53"/>
      <c r="F35" s="53"/>
      <c r="G35" s="53"/>
      <c r="H35" s="53"/>
      <c r="I35" s="54"/>
      <c r="J35" s="54"/>
      <c r="K35" s="54"/>
    </row>
    <row r="36" spans="1:11" ht="18.75" x14ac:dyDescent="0.3">
      <c r="A36" s="19" t="s">
        <v>18</v>
      </c>
      <c r="B36" s="57">
        <v>0</v>
      </c>
      <c r="C36" s="57">
        <v>0</v>
      </c>
      <c r="D36" s="53"/>
      <c r="E36" s="53"/>
      <c r="F36" s="53"/>
      <c r="G36" s="53"/>
      <c r="H36" s="53"/>
      <c r="I36" s="54"/>
      <c r="J36" s="54"/>
      <c r="K36" s="54"/>
    </row>
    <row r="37" spans="1:11" ht="18.75" x14ac:dyDescent="0.3">
      <c r="A37" s="19" t="s">
        <v>31</v>
      </c>
      <c r="B37" s="57">
        <v>1739202</v>
      </c>
      <c r="C37" s="57">
        <v>1336482</v>
      </c>
      <c r="D37" s="53"/>
      <c r="E37" s="53">
        <v>1598384</v>
      </c>
      <c r="F37" s="53"/>
      <c r="G37" s="53"/>
      <c r="H37" s="53"/>
      <c r="I37" s="54"/>
      <c r="J37" s="54"/>
      <c r="K37" s="54"/>
    </row>
    <row r="38" spans="1:11" ht="18.75" x14ac:dyDescent="0.3">
      <c r="A38" s="19" t="s">
        <v>33</v>
      </c>
      <c r="B38" s="57">
        <v>0</v>
      </c>
      <c r="C38" s="57">
        <v>0</v>
      </c>
      <c r="D38" s="53"/>
      <c r="E38" s="53"/>
      <c r="F38" s="53"/>
      <c r="G38" s="53"/>
      <c r="H38" s="53"/>
      <c r="I38" s="54"/>
      <c r="J38" s="54"/>
      <c r="K38" s="54"/>
    </row>
    <row r="39" spans="1:11" ht="18.75" x14ac:dyDescent="0.3">
      <c r="A39" s="19" t="s">
        <v>34</v>
      </c>
      <c r="B39" s="57">
        <v>0</v>
      </c>
      <c r="C39" s="57">
        <v>0</v>
      </c>
      <c r="D39" s="53"/>
      <c r="E39" s="53"/>
      <c r="F39" s="53"/>
      <c r="G39" s="53"/>
      <c r="H39" s="53"/>
      <c r="I39" s="54"/>
      <c r="J39" s="54"/>
      <c r="K39" s="54"/>
    </row>
    <row r="40" spans="1:11" ht="18.75" x14ac:dyDescent="0.3">
      <c r="A40" s="19" t="s">
        <v>35</v>
      </c>
      <c r="B40" s="57">
        <v>0</v>
      </c>
      <c r="C40" s="57">
        <v>0</v>
      </c>
      <c r="D40" s="53"/>
      <c r="E40" s="53"/>
      <c r="F40" s="53"/>
      <c r="G40" s="54"/>
      <c r="H40" s="54"/>
      <c r="I40" s="54"/>
      <c r="J40" s="54"/>
      <c r="K40" s="54"/>
    </row>
    <row r="41" spans="1:11" ht="18.75" x14ac:dyDescent="0.3">
      <c r="A41" s="19" t="s">
        <v>36</v>
      </c>
      <c r="B41" s="57">
        <v>0</v>
      </c>
      <c r="C41" s="57">
        <v>0</v>
      </c>
      <c r="D41" s="53"/>
      <c r="E41" s="53"/>
      <c r="F41" s="53"/>
      <c r="G41" s="54"/>
      <c r="H41" s="54"/>
      <c r="I41" s="54"/>
      <c r="J41" s="54"/>
      <c r="K41" s="54"/>
    </row>
    <row r="42" spans="1:11" ht="18.75" x14ac:dyDescent="0.3">
      <c r="A42" s="18" t="s">
        <v>13</v>
      </c>
      <c r="B42" s="62">
        <f>B43+B44+B45</f>
        <v>0</v>
      </c>
      <c r="C42" s="62">
        <f>C43+C44+C45</f>
        <v>0</v>
      </c>
      <c r="D42" s="53"/>
      <c r="E42" s="53"/>
      <c r="F42" s="53"/>
      <c r="G42" s="54"/>
      <c r="H42" s="54"/>
      <c r="I42" s="54"/>
      <c r="J42" s="54"/>
      <c r="K42" s="54"/>
    </row>
    <row r="43" spans="1:11" ht="18.75" x14ac:dyDescent="0.3">
      <c r="A43" s="19" t="s">
        <v>37</v>
      </c>
      <c r="B43" s="57">
        <v>0</v>
      </c>
      <c r="C43" s="57">
        <v>0</v>
      </c>
      <c r="D43" s="54"/>
      <c r="E43" s="54"/>
      <c r="F43" s="53"/>
      <c r="G43" s="54"/>
      <c r="H43" s="54"/>
      <c r="I43" s="54"/>
      <c r="J43" s="54"/>
      <c r="K43" s="54"/>
    </row>
    <row r="44" spans="1:11" ht="18.75" x14ac:dyDescent="0.3">
      <c r="A44" s="19" t="s">
        <v>0</v>
      </c>
      <c r="B44" s="57">
        <v>0</v>
      </c>
      <c r="C44" s="57">
        <v>0</v>
      </c>
      <c r="D44" s="54"/>
      <c r="E44" s="54"/>
      <c r="F44" s="53"/>
      <c r="G44" s="54"/>
      <c r="H44" s="54"/>
      <c r="I44" s="54"/>
      <c r="J44" s="54"/>
      <c r="K44" s="54"/>
    </row>
    <row r="45" spans="1:11" ht="18.75" x14ac:dyDescent="0.3">
      <c r="A45" s="19" t="s">
        <v>38</v>
      </c>
      <c r="B45" s="57">
        <v>0</v>
      </c>
      <c r="C45" s="57">
        <v>0</v>
      </c>
      <c r="D45" s="54"/>
      <c r="E45" s="54"/>
      <c r="F45" s="53"/>
      <c r="G45" s="54"/>
      <c r="H45" s="54"/>
      <c r="I45" s="54"/>
      <c r="J45" s="54"/>
      <c r="K45" s="54"/>
    </row>
    <row r="46" spans="1:11" ht="15.75" x14ac:dyDescent="0.25">
      <c r="A46" s="5" t="s">
        <v>39</v>
      </c>
      <c r="B46" s="56">
        <f>B47+B48+B49+B50+B51</f>
        <v>0</v>
      </c>
      <c r="C46" s="56">
        <f>C47+C48+C49+C50+C51</f>
        <v>0</v>
      </c>
      <c r="D46" s="54"/>
      <c r="E46" s="54"/>
      <c r="F46" s="54"/>
      <c r="G46" s="54"/>
      <c r="H46" s="54"/>
      <c r="I46" s="54"/>
      <c r="J46" s="54"/>
      <c r="K46" s="54"/>
    </row>
    <row r="47" spans="1:11" x14ac:dyDescent="0.25">
      <c r="A47" s="1" t="s">
        <v>40</v>
      </c>
      <c r="B47" s="63">
        <v>0</v>
      </c>
      <c r="C47" s="63">
        <v>0</v>
      </c>
      <c r="D47" s="54"/>
      <c r="E47" s="54"/>
      <c r="F47" s="54"/>
      <c r="G47" s="54"/>
      <c r="H47" s="54"/>
      <c r="I47" s="54"/>
      <c r="J47" s="54"/>
      <c r="K47" s="54"/>
    </row>
    <row r="48" spans="1:11" x14ac:dyDescent="0.25">
      <c r="A48" s="1" t="s">
        <v>41</v>
      </c>
      <c r="B48" s="63">
        <v>0</v>
      </c>
      <c r="C48" s="63">
        <v>0</v>
      </c>
      <c r="D48" s="54"/>
      <c r="E48" s="54"/>
      <c r="F48" s="54"/>
      <c r="G48" s="54"/>
      <c r="H48" s="54"/>
      <c r="I48" s="54"/>
      <c r="J48" s="54"/>
      <c r="K48" s="54"/>
    </row>
    <row r="49" spans="1:11" x14ac:dyDescent="0.25">
      <c r="A49" s="25" t="s">
        <v>49</v>
      </c>
      <c r="B49" s="63">
        <v>0</v>
      </c>
      <c r="C49" s="63">
        <v>0</v>
      </c>
      <c r="D49" s="54"/>
      <c r="E49" s="54"/>
      <c r="F49" s="54"/>
      <c r="G49" s="54"/>
      <c r="H49" s="54"/>
      <c r="I49" s="54"/>
      <c r="J49" s="54"/>
      <c r="K49" s="54"/>
    </row>
    <row r="50" spans="1:11" x14ac:dyDescent="0.25">
      <c r="A50" s="1" t="s">
        <v>50</v>
      </c>
      <c r="B50" s="63">
        <v>0</v>
      </c>
      <c r="C50" s="63">
        <v>0</v>
      </c>
      <c r="D50" s="54"/>
      <c r="E50" s="54"/>
      <c r="F50" s="54"/>
      <c r="G50" s="54"/>
      <c r="H50" s="54"/>
      <c r="I50" s="54"/>
      <c r="J50" s="54"/>
      <c r="K50" s="54"/>
    </row>
    <row r="51" spans="1:11" ht="15.75" thickBot="1" x14ac:dyDescent="0.3">
      <c r="A51" s="46" t="s">
        <v>42</v>
      </c>
      <c r="B51" s="64">
        <v>0</v>
      </c>
      <c r="C51" s="64">
        <v>0</v>
      </c>
      <c r="D51" s="54"/>
      <c r="E51" s="54"/>
      <c r="F51" s="54"/>
      <c r="G51" s="54"/>
      <c r="H51" s="54"/>
      <c r="I51" s="54"/>
      <c r="J51" s="54"/>
      <c r="K51" s="54"/>
    </row>
    <row r="52" spans="1:11" ht="18.75" x14ac:dyDescent="0.25">
      <c r="A52" s="18" t="s">
        <v>43</v>
      </c>
      <c r="B52" s="62">
        <f>B53+B54+B55+B56+B57+B58</f>
        <v>12094428.289999999</v>
      </c>
      <c r="C52" s="62">
        <f>C53+C54+C55+C56+C57+C58</f>
        <v>126931.23</v>
      </c>
      <c r="D52" s="54"/>
      <c r="E52" s="54"/>
      <c r="F52" s="54"/>
      <c r="G52" s="54"/>
      <c r="H52" s="54"/>
      <c r="I52" s="54"/>
      <c r="J52" s="54"/>
      <c r="K52" s="54"/>
    </row>
    <row r="53" spans="1:11" ht="31.5" x14ac:dyDescent="0.25">
      <c r="A53" s="19" t="s">
        <v>44</v>
      </c>
      <c r="B53" s="57">
        <v>0</v>
      </c>
      <c r="C53" s="57">
        <v>0</v>
      </c>
      <c r="D53" s="54"/>
      <c r="E53" s="54"/>
      <c r="F53" s="54"/>
      <c r="G53" s="54"/>
      <c r="H53" s="54"/>
      <c r="I53" s="54"/>
      <c r="J53" s="54"/>
      <c r="K53" s="54"/>
    </row>
    <row r="54" spans="1:11" ht="15.75" x14ac:dyDescent="0.25">
      <c r="A54" s="19" t="s">
        <v>45</v>
      </c>
      <c r="B54" s="57">
        <v>0</v>
      </c>
      <c r="C54" s="57">
        <v>0</v>
      </c>
      <c r="D54" s="54"/>
      <c r="E54" s="54"/>
      <c r="F54" s="54"/>
      <c r="G54" s="54"/>
      <c r="H54" s="54"/>
      <c r="I54" s="54"/>
      <c r="J54" s="54"/>
      <c r="K54" s="54"/>
    </row>
    <row r="55" spans="1:11" ht="15.75" x14ac:dyDescent="0.25">
      <c r="A55" s="19" t="s">
        <v>46</v>
      </c>
      <c r="B55" s="57">
        <v>0</v>
      </c>
      <c r="C55" s="57">
        <v>0</v>
      </c>
      <c r="D55" s="54"/>
      <c r="E55" s="54"/>
      <c r="F55" s="54"/>
      <c r="G55" s="54"/>
      <c r="H55" s="54"/>
      <c r="I55" s="54"/>
      <c r="J55" s="54"/>
      <c r="K55" s="54"/>
    </row>
    <row r="56" spans="1:11" ht="31.5" x14ac:dyDescent="0.25">
      <c r="A56" s="19" t="s">
        <v>47</v>
      </c>
      <c r="B56" s="57">
        <v>0</v>
      </c>
      <c r="C56" s="57">
        <v>0</v>
      </c>
      <c r="D56" s="54"/>
      <c r="E56" s="54"/>
      <c r="F56" s="54"/>
      <c r="G56" s="54"/>
      <c r="H56" s="54"/>
      <c r="I56" s="54"/>
      <c r="J56" s="54"/>
      <c r="K56" s="54"/>
    </row>
    <row r="57" spans="1:11" ht="14.25" customHeight="1" x14ac:dyDescent="0.25">
      <c r="A57" s="19" t="s">
        <v>48</v>
      </c>
      <c r="B57" s="57">
        <v>0</v>
      </c>
      <c r="C57" s="57">
        <v>0</v>
      </c>
      <c r="D57" s="54"/>
      <c r="E57" s="54"/>
      <c r="F57" s="54"/>
      <c r="G57" s="54"/>
      <c r="H57" s="54"/>
      <c r="I57" s="54"/>
      <c r="J57" s="54"/>
      <c r="K57" s="54"/>
    </row>
    <row r="58" spans="1:11" ht="14.25" customHeight="1" x14ac:dyDescent="0.25">
      <c r="A58" s="19" t="s">
        <v>51</v>
      </c>
      <c r="B58" s="57">
        <v>12094428.289999999</v>
      </c>
      <c r="C58" s="57">
        <v>126931.23</v>
      </c>
      <c r="D58" s="54">
        <v>125186.5</v>
      </c>
      <c r="E58" s="54"/>
      <c r="F58" s="54">
        <v>115000</v>
      </c>
      <c r="G58" s="54">
        <v>1156449.8999999999</v>
      </c>
      <c r="H58" s="54"/>
      <c r="I58" s="54">
        <v>11648</v>
      </c>
      <c r="J58" s="54">
        <v>27000</v>
      </c>
      <c r="K58" s="54">
        <f>6884077.34+1973681.44</f>
        <v>8857758.7799999993</v>
      </c>
    </row>
    <row r="59" spans="1:11" ht="18.75" x14ac:dyDescent="0.25">
      <c r="A59" s="18" t="s">
        <v>52</v>
      </c>
      <c r="B59" s="62">
        <f>B60</f>
        <v>0</v>
      </c>
      <c r="C59" s="62">
        <f>C60</f>
        <v>6173508.7400000002</v>
      </c>
      <c r="D59" s="54"/>
      <c r="E59" s="54"/>
      <c r="F59" s="54"/>
      <c r="G59" s="54"/>
      <c r="H59" s="54"/>
      <c r="I59" s="54"/>
      <c r="J59" s="54"/>
      <c r="K59" s="54"/>
    </row>
    <row r="60" spans="1:11" ht="15.75" x14ac:dyDescent="0.25">
      <c r="A60" s="19" t="s">
        <v>53</v>
      </c>
      <c r="B60" s="57">
        <v>0</v>
      </c>
      <c r="C60" s="57">
        <v>6173508.7400000002</v>
      </c>
      <c r="D60" s="54"/>
      <c r="E60" s="54"/>
      <c r="F60" s="54"/>
      <c r="G60" s="54"/>
      <c r="H60" s="54"/>
      <c r="I60" s="54"/>
      <c r="J60" s="54"/>
      <c r="K60" s="54"/>
    </row>
    <row r="61" spans="1:11" ht="21.75" thickBot="1" x14ac:dyDescent="0.3">
      <c r="A61" s="49" t="s">
        <v>54</v>
      </c>
      <c r="B61" s="65">
        <f>B59+B52+B46+B42+B32+B28</f>
        <v>50685017.449999996</v>
      </c>
      <c r="C61" s="65">
        <f>C59+C52+C46+C42+C32+C28</f>
        <v>39319905.899999999</v>
      </c>
      <c r="D61" s="54"/>
      <c r="E61" s="54"/>
      <c r="F61" s="54"/>
      <c r="G61" s="54"/>
      <c r="H61" s="54"/>
      <c r="I61" s="54"/>
      <c r="J61" s="54"/>
      <c r="K61" s="54"/>
    </row>
    <row r="62" spans="1:11" ht="21.75" thickBot="1" x14ac:dyDescent="0.3">
      <c r="A62" s="11" t="s">
        <v>55</v>
      </c>
      <c r="B62" s="66">
        <f>B25-B61</f>
        <v>4494122.7100000009</v>
      </c>
      <c r="C62" s="66">
        <f>C25-C61</f>
        <v>1116337.1799999997</v>
      </c>
      <c r="D62" s="54">
        <f>SUM(D29:D61)</f>
        <v>3110148.63</v>
      </c>
      <c r="E62" s="54">
        <f>SUM(E29:E61)</f>
        <v>14277762.109999999</v>
      </c>
      <c r="F62" s="54">
        <f t="shared" ref="F62:K62" si="0">SUM(F29:F61)</f>
        <v>6911188.2699999996</v>
      </c>
      <c r="G62" s="54">
        <f t="shared" si="0"/>
        <v>1156449.8999999999</v>
      </c>
      <c r="H62" s="54">
        <f t="shared" si="0"/>
        <v>6664787.4000000004</v>
      </c>
      <c r="I62" s="54">
        <f t="shared" si="0"/>
        <v>1956906.04</v>
      </c>
      <c r="J62" s="54">
        <f t="shared" si="0"/>
        <v>862557.5</v>
      </c>
      <c r="K62" s="54">
        <f t="shared" si="0"/>
        <v>8857758.7799999993</v>
      </c>
    </row>
    <row r="64" spans="1:11" x14ac:dyDescent="0.25">
      <c r="A64" s="32"/>
      <c r="B64" s="32"/>
      <c r="C64" s="33"/>
    </row>
    <row r="65" spans="1:3" x14ac:dyDescent="0.25">
      <c r="A65" s="35"/>
      <c r="B65" s="36"/>
      <c r="C65" s="37"/>
    </row>
    <row r="66" spans="1:3" x14ac:dyDescent="0.25">
      <c r="A66" s="38"/>
      <c r="B66" s="39"/>
      <c r="C66" s="40"/>
    </row>
  </sheetData>
  <mergeCells count="3">
    <mergeCell ref="A1:C1"/>
    <mergeCell ref="A2:C2"/>
    <mergeCell ref="A3:C3"/>
  </mergeCells>
  <pageMargins left="0.6692913385826772" right="0.6692913385826772" top="0.27559055118110237" bottom="1.1811023622047245" header="0.31496062992125984" footer="0.31496062992125984"/>
  <pageSetup scale="80" orientation="landscape" r:id="rId1"/>
  <headerFooter>
    <oddFooter>&amp;LELABORO:
L.A.P. MAURICIO W. MENDOZA SALAZAR
TESORERO MUNICIPAL&amp;CREVISO:
C. Pr. ANTONIO ESPINOZA ESPINOZA
PRESIDENTE MUNICIPAL&amp;RVo. Bo.
C. ANAHI ORTIZ AVELAR
SINDICO PROCURADOR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view="pageBreakPreview" zoomScale="82" zoomScaleNormal="100" zoomScaleSheetLayoutView="82" workbookViewId="0">
      <selection activeCell="A2" sqref="A2:C2"/>
    </sheetView>
  </sheetViews>
  <sheetFormatPr baseColWidth="10" defaultRowHeight="15" x14ac:dyDescent="0.25"/>
  <cols>
    <col min="1" max="1" width="65" customWidth="1"/>
    <col min="2" max="2" width="33.140625" customWidth="1"/>
    <col min="3" max="3" width="54.42578125" customWidth="1"/>
    <col min="4" max="4" width="16.7109375" hidden="1" customWidth="1"/>
    <col min="5" max="5" width="22.28515625" hidden="1" customWidth="1"/>
    <col min="6" max="6" width="17.42578125" hidden="1" customWidth="1"/>
    <col min="7" max="7" width="14.140625" hidden="1" customWidth="1"/>
    <col min="8" max="8" width="17.85546875" hidden="1" customWidth="1"/>
    <col min="9" max="10" width="13.42578125" hidden="1" customWidth="1"/>
    <col min="11" max="11" width="13.140625" hidden="1" customWidth="1"/>
    <col min="12" max="13" width="11.42578125" hidden="1" customWidth="1"/>
    <col min="14" max="14" width="14.5703125" customWidth="1"/>
  </cols>
  <sheetData>
    <row r="1" spans="1:3" ht="24.75" x14ac:dyDescent="0.25">
      <c r="A1" s="67" t="s">
        <v>1</v>
      </c>
      <c r="B1" s="68"/>
      <c r="C1" s="68"/>
    </row>
    <row r="2" spans="1:3" ht="37.5" customHeight="1" x14ac:dyDescent="0.25">
      <c r="A2" s="69" t="s">
        <v>2</v>
      </c>
      <c r="B2" s="70"/>
      <c r="C2" s="70"/>
    </row>
    <row r="3" spans="1:3" ht="55.5" customHeight="1" thickBot="1" x14ac:dyDescent="0.3">
      <c r="A3" s="71" t="s">
        <v>63</v>
      </c>
      <c r="B3" s="70"/>
      <c r="C3" s="70"/>
    </row>
    <row r="4" spans="1:3" ht="33.75" customHeight="1" thickBot="1" x14ac:dyDescent="0.3">
      <c r="A4" s="14"/>
      <c r="B4" s="15">
        <v>42614</v>
      </c>
      <c r="C4" s="15">
        <v>42583</v>
      </c>
    </row>
    <row r="5" spans="1:3" x14ac:dyDescent="0.25">
      <c r="A5" s="2"/>
      <c r="B5" s="3" t="s">
        <v>56</v>
      </c>
      <c r="C5" s="3" t="s">
        <v>56</v>
      </c>
    </row>
    <row r="6" spans="1:3" ht="30.75" customHeight="1" x14ac:dyDescent="0.25">
      <c r="A6" s="21" t="s">
        <v>3</v>
      </c>
      <c r="B6" s="7"/>
      <c r="C6" s="7"/>
    </row>
    <row r="7" spans="1:3" ht="15.75" x14ac:dyDescent="0.25">
      <c r="A7" s="5" t="s">
        <v>4</v>
      </c>
      <c r="B7" s="4">
        <f>B8+B9+B10+B12+B11+B13+B14+B15</f>
        <v>2837078.59</v>
      </c>
      <c r="C7" s="4">
        <f>C8+C9+C10+C12+C11+C13+C14+C15</f>
        <v>2687642.0700000003</v>
      </c>
    </row>
    <row r="8" spans="1:3" ht="15.75" x14ac:dyDescent="0.25">
      <c r="A8" s="19" t="s">
        <v>5</v>
      </c>
      <c r="B8" s="6">
        <v>768557.44</v>
      </c>
      <c r="C8" s="6">
        <v>744982.64</v>
      </c>
    </row>
    <row r="9" spans="1:3" ht="15.75" x14ac:dyDescent="0.25">
      <c r="A9" s="19" t="s">
        <v>6</v>
      </c>
      <c r="B9" s="6">
        <v>0</v>
      </c>
      <c r="C9" s="6">
        <v>0</v>
      </c>
    </row>
    <row r="10" spans="1:3" ht="15.75" x14ac:dyDescent="0.25">
      <c r="A10" s="19" t="s">
        <v>7</v>
      </c>
      <c r="B10" s="6">
        <v>0</v>
      </c>
      <c r="C10" s="6">
        <v>0</v>
      </c>
    </row>
    <row r="11" spans="1:3" ht="15.75" x14ac:dyDescent="0.25">
      <c r="A11" s="19" t="s">
        <v>8</v>
      </c>
      <c r="B11" s="6">
        <v>1619328.7</v>
      </c>
      <c r="C11" s="6">
        <v>1520452</v>
      </c>
    </row>
    <row r="12" spans="1:3" ht="15.75" x14ac:dyDescent="0.25">
      <c r="A12" s="19" t="s">
        <v>10</v>
      </c>
      <c r="B12" s="6">
        <v>47166</v>
      </c>
      <c r="C12" s="6">
        <v>44216</v>
      </c>
    </row>
    <row r="13" spans="1:3" ht="15.75" x14ac:dyDescent="0.25">
      <c r="A13" s="19" t="s">
        <v>9</v>
      </c>
      <c r="B13" s="6">
        <v>402026.45</v>
      </c>
      <c r="C13" s="6">
        <v>377991.43</v>
      </c>
    </row>
    <row r="14" spans="1:3" ht="15.75" x14ac:dyDescent="0.25">
      <c r="A14" s="19" t="s">
        <v>11</v>
      </c>
      <c r="B14" s="6">
        <v>0</v>
      </c>
      <c r="C14" s="6">
        <v>0</v>
      </c>
    </row>
    <row r="15" spans="1:3" ht="48" customHeight="1" x14ac:dyDescent="0.25">
      <c r="A15" s="19" t="s">
        <v>12</v>
      </c>
      <c r="B15" s="6">
        <v>0</v>
      </c>
      <c r="C15" s="6">
        <v>0</v>
      </c>
    </row>
    <row r="16" spans="1:3" ht="45.75" customHeight="1" x14ac:dyDescent="0.25">
      <c r="A16" s="17" t="s">
        <v>15</v>
      </c>
      <c r="B16" s="4">
        <f>B17+B18</f>
        <v>41890235.370000005</v>
      </c>
      <c r="C16" s="4">
        <f>C17+C18</f>
        <v>29941455.190000001</v>
      </c>
    </row>
    <row r="17" spans="1:15" ht="15.75" x14ac:dyDescent="0.25">
      <c r="A17" s="22" t="s">
        <v>13</v>
      </c>
      <c r="B17" s="6">
        <f>44727313.96-B7</f>
        <v>41890235.370000005</v>
      </c>
      <c r="C17" s="6">
        <f>32629097.26-2687642.07</f>
        <v>29941455.190000001</v>
      </c>
    </row>
    <row r="18" spans="1:15" ht="15.75" x14ac:dyDescent="0.25">
      <c r="A18" s="16" t="s">
        <v>14</v>
      </c>
      <c r="B18" s="6">
        <v>0</v>
      </c>
      <c r="C18" s="6">
        <v>0</v>
      </c>
    </row>
    <row r="19" spans="1:15" ht="28.5" customHeight="1" x14ac:dyDescent="0.25">
      <c r="A19" s="5" t="s">
        <v>16</v>
      </c>
      <c r="B19" s="4">
        <f>B20+B36+B21+B22+B23</f>
        <v>0</v>
      </c>
      <c r="C19" s="4">
        <f>C20+C36+C21+C22+C23</f>
        <v>0</v>
      </c>
    </row>
    <row r="20" spans="1:15" ht="15.75" x14ac:dyDescent="0.25">
      <c r="A20" s="19" t="s">
        <v>17</v>
      </c>
      <c r="B20" s="6">
        <v>0</v>
      </c>
      <c r="C20" s="6">
        <v>0</v>
      </c>
    </row>
    <row r="21" spans="1:15" ht="31.5" x14ac:dyDescent="0.25">
      <c r="A21" s="19" t="s">
        <v>19</v>
      </c>
      <c r="B21" s="6">
        <v>0</v>
      </c>
      <c r="C21" s="6">
        <v>0</v>
      </c>
    </row>
    <row r="22" spans="1:15" ht="15.75" x14ac:dyDescent="0.25">
      <c r="A22" s="19" t="s">
        <v>20</v>
      </c>
      <c r="B22" s="6">
        <v>0</v>
      </c>
      <c r="C22" s="6">
        <v>0</v>
      </c>
    </row>
    <row r="23" spans="1:15" ht="15.75" x14ac:dyDescent="0.25">
      <c r="A23" s="19" t="s">
        <v>21</v>
      </c>
      <c r="B23" s="6">
        <v>0</v>
      </c>
      <c r="C23" s="6">
        <v>0</v>
      </c>
    </row>
    <row r="24" spans="1:15" ht="19.5" customHeight="1" x14ac:dyDescent="0.25">
      <c r="A24" s="20"/>
      <c r="B24" s="9"/>
      <c r="C24" s="9"/>
    </row>
    <row r="25" spans="1:15" ht="33" customHeight="1" x14ac:dyDescent="0.25">
      <c r="A25" s="23" t="s">
        <v>32</v>
      </c>
      <c r="B25" s="24">
        <f>B19+B16+B7</f>
        <v>44727313.960000008</v>
      </c>
      <c r="C25" s="24">
        <f>C19+C16+C7</f>
        <v>32629097.260000002</v>
      </c>
    </row>
    <row r="26" spans="1:15" ht="31.5" customHeight="1" thickBot="1" x14ac:dyDescent="0.3">
      <c r="A26" s="46"/>
      <c r="B26" s="47"/>
      <c r="C26" s="47"/>
    </row>
    <row r="27" spans="1:15" ht="33" customHeight="1" x14ac:dyDescent="0.25">
      <c r="A27" s="21" t="s">
        <v>22</v>
      </c>
      <c r="B27" s="13"/>
      <c r="C27" s="13"/>
    </row>
    <row r="28" spans="1:15" ht="24.75" customHeight="1" x14ac:dyDescent="0.3">
      <c r="A28" s="26" t="s">
        <v>23</v>
      </c>
      <c r="B28" s="7">
        <f>B29+B30+B31</f>
        <v>24738869.890000001</v>
      </c>
      <c r="C28" s="7">
        <f>C29+C30+C31</f>
        <v>23128498.870000001</v>
      </c>
      <c r="D28" s="29"/>
      <c r="E28" s="29"/>
      <c r="F28" s="29"/>
    </row>
    <row r="29" spans="1:15" ht="18.75" x14ac:dyDescent="0.3">
      <c r="A29" s="22" t="s">
        <v>24</v>
      </c>
      <c r="B29" s="6">
        <v>11578954.939999999</v>
      </c>
      <c r="C29" s="6">
        <v>10273231.91</v>
      </c>
      <c r="D29" s="53">
        <v>234256.78</v>
      </c>
      <c r="E29" s="30">
        <v>5188818.68</v>
      </c>
      <c r="F29" s="30">
        <v>3133749.96</v>
      </c>
      <c r="G29" s="30"/>
      <c r="H29" s="54">
        <v>2396659.4700000002</v>
      </c>
      <c r="I29" s="54">
        <v>625470.05000000005</v>
      </c>
      <c r="J29" s="54"/>
      <c r="K29" s="54"/>
      <c r="N29" s="54">
        <f t="shared" ref="N29:N62" si="0">SUM(D29:M29)</f>
        <v>11578954.940000001</v>
      </c>
      <c r="O29" s="55"/>
    </row>
    <row r="30" spans="1:15" ht="18.75" x14ac:dyDescent="0.3">
      <c r="A30" s="22" t="s">
        <v>25</v>
      </c>
      <c r="B30" s="6">
        <v>3248680.05</v>
      </c>
      <c r="C30" s="6">
        <v>3244437.56</v>
      </c>
      <c r="D30" s="53">
        <v>758204.22</v>
      </c>
      <c r="E30" s="30">
        <v>159210.09</v>
      </c>
      <c r="F30" s="30">
        <v>153481.87</v>
      </c>
      <c r="G30" s="30"/>
      <c r="H30" s="54">
        <v>1927600.32</v>
      </c>
      <c r="I30" s="54">
        <v>250183.55</v>
      </c>
      <c r="J30" s="54"/>
      <c r="K30" s="54"/>
      <c r="N30" s="54">
        <f t="shared" si="0"/>
        <v>3248680.05</v>
      </c>
      <c r="O30" s="55">
        <f>1762.5</f>
        <v>1762.5</v>
      </c>
    </row>
    <row r="31" spans="1:15" ht="18.75" x14ac:dyDescent="0.3">
      <c r="A31" s="22" t="s">
        <v>26</v>
      </c>
      <c r="B31" s="6">
        <v>9911234.9000000004</v>
      </c>
      <c r="C31" s="6">
        <v>9610829.4000000004</v>
      </c>
      <c r="D31" s="53">
        <v>1340454.02</v>
      </c>
      <c r="E31" s="30">
        <v>5503063.6299999999</v>
      </c>
      <c r="F31" s="30">
        <v>125421.06</v>
      </c>
      <c r="G31" s="30"/>
      <c r="H31" s="54">
        <v>1676958.82</v>
      </c>
      <c r="I31" s="54">
        <v>653781.87</v>
      </c>
      <c r="J31" s="54">
        <v>173000</v>
      </c>
      <c r="K31" s="54">
        <v>267933.5</v>
      </c>
      <c r="L31">
        <v>120553</v>
      </c>
      <c r="M31">
        <v>50069</v>
      </c>
      <c r="N31" s="54">
        <f>SUM(D31:M31)</f>
        <v>9911234.8999999985</v>
      </c>
      <c r="O31" s="55">
        <f>14077.49</f>
        <v>14077.49</v>
      </c>
    </row>
    <row r="32" spans="1:15" ht="43.5" customHeight="1" x14ac:dyDescent="0.3">
      <c r="A32" s="17" t="s">
        <v>27</v>
      </c>
      <c r="B32" s="4">
        <f>SUM(B33:B41)</f>
        <v>4142665.46</v>
      </c>
      <c r="C32" s="4">
        <f>SUM(C33:C41)</f>
        <v>3854525.79</v>
      </c>
      <c r="D32" s="53"/>
      <c r="E32" s="30"/>
      <c r="F32" s="30"/>
      <c r="G32" s="30"/>
      <c r="H32" s="53"/>
      <c r="I32" s="54"/>
      <c r="J32" s="54"/>
      <c r="K32" s="54"/>
      <c r="N32" s="54">
        <f t="shared" si="0"/>
        <v>0</v>
      </c>
      <c r="O32" s="55"/>
    </row>
    <row r="33" spans="1:15" ht="18.75" x14ac:dyDescent="0.3">
      <c r="A33" s="22" t="s">
        <v>28</v>
      </c>
      <c r="B33" s="6">
        <v>2825917.46</v>
      </c>
      <c r="C33" s="6">
        <v>2684231.79</v>
      </c>
      <c r="D33" s="53">
        <v>336169.66</v>
      </c>
      <c r="E33" s="30">
        <f>1745176.01-E37</f>
        <v>428428.01</v>
      </c>
      <c r="F33" s="30">
        <v>1828534.09</v>
      </c>
      <c r="G33" s="30"/>
      <c r="H33" s="53">
        <v>0</v>
      </c>
      <c r="I33" s="53">
        <v>232785.7</v>
      </c>
      <c r="J33" s="53"/>
      <c r="K33" s="54"/>
      <c r="N33" s="54">
        <f t="shared" si="0"/>
        <v>2825917.46</v>
      </c>
      <c r="O33" s="55">
        <v>6000</v>
      </c>
    </row>
    <row r="34" spans="1:15" ht="18.75" x14ac:dyDescent="0.3">
      <c r="A34" s="22" t="s">
        <v>29</v>
      </c>
      <c r="B34" s="6">
        <v>0</v>
      </c>
      <c r="C34" s="6">
        <v>0</v>
      </c>
      <c r="D34" s="53"/>
      <c r="E34" s="30"/>
      <c r="F34" s="30"/>
      <c r="G34" s="30"/>
      <c r="H34" s="53"/>
      <c r="I34" s="54"/>
      <c r="J34" s="54"/>
      <c r="K34" s="54"/>
      <c r="N34" s="54">
        <f t="shared" si="0"/>
        <v>0</v>
      </c>
      <c r="O34" s="55"/>
    </row>
    <row r="35" spans="1:15" ht="18.75" x14ac:dyDescent="0.3">
      <c r="A35" s="19" t="s">
        <v>30</v>
      </c>
      <c r="B35" s="6">
        <v>0</v>
      </c>
      <c r="C35" s="6">
        <v>0</v>
      </c>
      <c r="D35" s="53"/>
      <c r="E35" s="30"/>
      <c r="F35" s="30"/>
      <c r="G35" s="30"/>
      <c r="H35" s="53"/>
      <c r="I35" s="54"/>
      <c r="J35" s="54"/>
      <c r="K35" s="54"/>
      <c r="N35" s="54">
        <f t="shared" si="0"/>
        <v>0</v>
      </c>
      <c r="O35" s="55"/>
    </row>
    <row r="36" spans="1:15" ht="18.75" x14ac:dyDescent="0.3">
      <c r="A36" s="19" t="s">
        <v>18</v>
      </c>
      <c r="B36" s="6">
        <v>0</v>
      </c>
      <c r="C36" s="6">
        <v>0</v>
      </c>
      <c r="D36" s="53"/>
      <c r="E36" s="30"/>
      <c r="F36" s="30"/>
      <c r="G36" s="30"/>
      <c r="H36" s="53"/>
      <c r="I36" s="54"/>
      <c r="J36" s="54"/>
      <c r="K36" s="54"/>
      <c r="N36" s="54">
        <f t="shared" si="0"/>
        <v>0</v>
      </c>
      <c r="O36" s="55"/>
    </row>
    <row r="37" spans="1:15" ht="18.75" x14ac:dyDescent="0.3">
      <c r="A37" s="19" t="s">
        <v>31</v>
      </c>
      <c r="B37" s="6">
        <v>1316748</v>
      </c>
      <c r="C37" s="6">
        <v>1170294</v>
      </c>
      <c r="D37" s="53"/>
      <c r="E37" s="30">
        <v>1316748</v>
      </c>
      <c r="F37" s="30"/>
      <c r="G37" s="30"/>
      <c r="H37" s="53"/>
      <c r="I37" s="54"/>
      <c r="J37" s="54"/>
      <c r="K37" s="54"/>
      <c r="N37" s="54">
        <f t="shared" si="0"/>
        <v>1316748</v>
      </c>
      <c r="O37" s="55"/>
    </row>
    <row r="38" spans="1:15" ht="18.75" x14ac:dyDescent="0.3">
      <c r="A38" s="19" t="s">
        <v>33</v>
      </c>
      <c r="B38" s="6">
        <v>0</v>
      </c>
      <c r="C38" s="6">
        <v>0</v>
      </c>
      <c r="D38" s="53"/>
      <c r="E38" s="31"/>
      <c r="F38" s="31"/>
      <c r="G38" s="29"/>
      <c r="H38" s="53"/>
      <c r="I38" s="54"/>
      <c r="J38" s="54"/>
      <c r="K38" s="54"/>
      <c r="N38" s="54">
        <f t="shared" si="0"/>
        <v>0</v>
      </c>
      <c r="O38" s="55"/>
    </row>
    <row r="39" spans="1:15" ht="18.75" x14ac:dyDescent="0.3">
      <c r="A39" s="19" t="s">
        <v>34</v>
      </c>
      <c r="B39" s="6">
        <v>0</v>
      </c>
      <c r="C39" s="6">
        <v>0</v>
      </c>
      <c r="D39" s="53"/>
      <c r="E39" s="31"/>
      <c r="F39" s="30"/>
      <c r="G39" s="29"/>
      <c r="H39" s="53"/>
      <c r="I39" s="54"/>
      <c r="J39" s="54"/>
      <c r="K39" s="54"/>
      <c r="N39" s="54">
        <f t="shared" si="0"/>
        <v>0</v>
      </c>
      <c r="O39" s="55"/>
    </row>
    <row r="40" spans="1:15" ht="18.75" x14ac:dyDescent="0.3">
      <c r="A40" s="19" t="s">
        <v>35</v>
      </c>
      <c r="B40" s="6">
        <v>0</v>
      </c>
      <c r="C40" s="6">
        <v>0</v>
      </c>
      <c r="D40" s="53"/>
      <c r="E40" s="29"/>
      <c r="F40" s="29"/>
      <c r="H40" s="54"/>
      <c r="I40" s="54"/>
      <c r="J40" s="54"/>
      <c r="K40" s="54"/>
      <c r="N40" s="54">
        <f t="shared" si="0"/>
        <v>0</v>
      </c>
      <c r="O40" s="55"/>
    </row>
    <row r="41" spans="1:15" ht="18.75" x14ac:dyDescent="0.3">
      <c r="A41" s="19" t="s">
        <v>36</v>
      </c>
      <c r="B41" s="6">
        <v>0</v>
      </c>
      <c r="C41" s="6">
        <v>0</v>
      </c>
      <c r="D41" s="53"/>
      <c r="E41" s="29"/>
      <c r="F41" s="29"/>
      <c r="H41" s="54"/>
      <c r="I41" s="54"/>
      <c r="J41" s="54"/>
      <c r="K41" s="54"/>
      <c r="N41" s="54">
        <f t="shared" si="0"/>
        <v>0</v>
      </c>
      <c r="O41" s="55"/>
    </row>
    <row r="42" spans="1:15" ht="18.75" x14ac:dyDescent="0.3">
      <c r="A42" s="18" t="s">
        <v>13</v>
      </c>
      <c r="B42" s="7">
        <f>B43+B44+B45</f>
        <v>0</v>
      </c>
      <c r="C42" s="7">
        <f>C43+C44+C45</f>
        <v>0</v>
      </c>
      <c r="D42" s="53"/>
      <c r="E42" s="29"/>
      <c r="F42" s="29"/>
      <c r="H42" s="54"/>
      <c r="I42" s="54"/>
      <c r="J42" s="54"/>
      <c r="K42" s="54"/>
      <c r="N42" s="54">
        <f t="shared" si="0"/>
        <v>0</v>
      </c>
      <c r="O42" s="55"/>
    </row>
    <row r="43" spans="1:15" ht="18.75" x14ac:dyDescent="0.3">
      <c r="A43" s="19" t="s">
        <v>37</v>
      </c>
      <c r="B43" s="6">
        <v>0</v>
      </c>
      <c r="C43" s="6">
        <v>0</v>
      </c>
      <c r="D43" s="54"/>
      <c r="F43" s="30"/>
      <c r="H43" s="54"/>
      <c r="I43" s="54"/>
      <c r="J43" s="54"/>
      <c r="K43" s="54"/>
      <c r="N43" s="54">
        <f t="shared" si="0"/>
        <v>0</v>
      </c>
      <c r="O43" s="55"/>
    </row>
    <row r="44" spans="1:15" ht="18.75" x14ac:dyDescent="0.3">
      <c r="A44" s="19" t="s">
        <v>0</v>
      </c>
      <c r="B44" s="6">
        <v>0</v>
      </c>
      <c r="C44" s="6">
        <v>0</v>
      </c>
      <c r="D44" s="54"/>
      <c r="F44" s="29"/>
      <c r="H44" s="54"/>
      <c r="I44" s="54"/>
      <c r="J44" s="54"/>
      <c r="K44" s="54"/>
      <c r="N44" s="54">
        <f t="shared" si="0"/>
        <v>0</v>
      </c>
      <c r="O44" s="55"/>
    </row>
    <row r="45" spans="1:15" ht="18.75" x14ac:dyDescent="0.3">
      <c r="A45" s="19" t="s">
        <v>38</v>
      </c>
      <c r="B45" s="6">
        <v>0</v>
      </c>
      <c r="C45" s="6">
        <v>0</v>
      </c>
      <c r="D45" s="54"/>
      <c r="F45" s="29"/>
      <c r="H45" s="54"/>
      <c r="I45" s="54"/>
      <c r="J45" s="54"/>
      <c r="K45" s="54"/>
      <c r="N45" s="54">
        <f t="shared" si="0"/>
        <v>0</v>
      </c>
      <c r="O45" s="55"/>
    </row>
    <row r="46" spans="1:15" ht="15.75" x14ac:dyDescent="0.25">
      <c r="A46" s="5" t="s">
        <v>39</v>
      </c>
      <c r="B46" s="4">
        <f>B47+B48+B49+B50+B51</f>
        <v>0</v>
      </c>
      <c r="C46" s="4">
        <f>C47+C48+C49+C50+C51</f>
        <v>0</v>
      </c>
      <c r="D46" s="54"/>
      <c r="H46" s="54"/>
      <c r="I46" s="54"/>
      <c r="J46" s="54"/>
      <c r="K46" s="54"/>
      <c r="N46" s="54">
        <f t="shared" si="0"/>
        <v>0</v>
      </c>
      <c r="O46" s="55"/>
    </row>
    <row r="47" spans="1:15" x14ac:dyDescent="0.25">
      <c r="A47" s="1" t="s">
        <v>40</v>
      </c>
      <c r="B47" s="8">
        <v>0</v>
      </c>
      <c r="C47" s="8">
        <v>0</v>
      </c>
      <c r="D47" s="54"/>
      <c r="H47" s="54"/>
      <c r="I47" s="54"/>
      <c r="J47" s="54"/>
      <c r="K47" s="54"/>
      <c r="N47" s="54">
        <f t="shared" si="0"/>
        <v>0</v>
      </c>
      <c r="O47" s="55"/>
    </row>
    <row r="48" spans="1:15" x14ac:dyDescent="0.25">
      <c r="A48" s="1" t="s">
        <v>41</v>
      </c>
      <c r="B48" s="8">
        <v>0</v>
      </c>
      <c r="C48" s="8">
        <v>0</v>
      </c>
      <c r="D48" s="54"/>
      <c r="H48" s="54"/>
      <c r="I48" s="54"/>
      <c r="J48" s="54"/>
      <c r="K48" s="54"/>
      <c r="N48" s="54">
        <f t="shared" si="0"/>
        <v>0</v>
      </c>
      <c r="O48" s="55"/>
    </row>
    <row r="49" spans="1:15" x14ac:dyDescent="0.25">
      <c r="A49" s="25" t="s">
        <v>49</v>
      </c>
      <c r="B49" s="8">
        <v>0</v>
      </c>
      <c r="C49" s="8">
        <v>0</v>
      </c>
      <c r="D49" s="54"/>
      <c r="H49" s="54"/>
      <c r="I49" s="54"/>
      <c r="J49" s="54"/>
      <c r="K49" s="54"/>
      <c r="N49" s="54">
        <f t="shared" si="0"/>
        <v>0</v>
      </c>
      <c r="O49" s="55"/>
    </row>
    <row r="50" spans="1:15" x14ac:dyDescent="0.25">
      <c r="A50" s="1" t="s">
        <v>50</v>
      </c>
      <c r="B50" s="8">
        <v>0</v>
      </c>
      <c r="C50" s="8">
        <v>0</v>
      </c>
      <c r="D50" s="54"/>
      <c r="H50" s="54"/>
      <c r="I50" s="54"/>
      <c r="J50" s="54"/>
      <c r="K50" s="54"/>
      <c r="N50" s="54">
        <f t="shared" si="0"/>
        <v>0</v>
      </c>
      <c r="O50" s="55"/>
    </row>
    <row r="51" spans="1:15" ht="15.75" thickBot="1" x14ac:dyDescent="0.3">
      <c r="A51" s="46" t="s">
        <v>42</v>
      </c>
      <c r="B51" s="51">
        <v>0</v>
      </c>
      <c r="C51" s="51">
        <v>0</v>
      </c>
      <c r="D51" s="54"/>
      <c r="H51" s="54"/>
      <c r="I51" s="54"/>
      <c r="J51" s="54"/>
      <c r="K51" s="54"/>
      <c r="N51" s="54">
        <f t="shared" si="0"/>
        <v>0</v>
      </c>
      <c r="O51" s="55"/>
    </row>
    <row r="52" spans="1:15" ht="18.75" x14ac:dyDescent="0.25">
      <c r="A52" s="18" t="s">
        <v>43</v>
      </c>
      <c r="B52" s="7">
        <f>B53+B54+B55+B56+B57+B58</f>
        <v>3408965.84</v>
      </c>
      <c r="C52" s="7">
        <f>C53+C54+C55+C56+C57+C58</f>
        <v>3408965.84</v>
      </c>
      <c r="D52" s="54"/>
      <c r="H52" s="54"/>
      <c r="I52" s="54"/>
      <c r="J52" s="54"/>
      <c r="K52" s="54"/>
      <c r="N52" s="54">
        <f t="shared" si="0"/>
        <v>0</v>
      </c>
      <c r="O52" s="55"/>
    </row>
    <row r="53" spans="1:15" ht="31.5" x14ac:dyDescent="0.25">
      <c r="A53" s="19" t="s">
        <v>44</v>
      </c>
      <c r="B53" s="27">
        <v>0</v>
      </c>
      <c r="C53" s="27">
        <v>0</v>
      </c>
      <c r="D53" s="54"/>
      <c r="H53" s="54"/>
      <c r="I53" s="54"/>
      <c r="J53" s="54"/>
      <c r="K53" s="54"/>
      <c r="N53" s="54">
        <f t="shared" si="0"/>
        <v>0</v>
      </c>
      <c r="O53" s="55"/>
    </row>
    <row r="54" spans="1:15" ht="15.75" x14ac:dyDescent="0.25">
      <c r="A54" s="19" t="s">
        <v>45</v>
      </c>
      <c r="B54" s="27">
        <v>0</v>
      </c>
      <c r="C54" s="27">
        <v>0</v>
      </c>
      <c r="D54" s="54"/>
      <c r="H54" s="54"/>
      <c r="I54" s="54"/>
      <c r="J54" s="54"/>
      <c r="K54" s="54"/>
      <c r="N54" s="54">
        <f t="shared" si="0"/>
        <v>0</v>
      </c>
      <c r="O54" s="55"/>
    </row>
    <row r="55" spans="1:15" ht="15.75" x14ac:dyDescent="0.25">
      <c r="A55" s="19" t="s">
        <v>46</v>
      </c>
      <c r="B55" s="27">
        <v>0</v>
      </c>
      <c r="C55" s="27">
        <v>0</v>
      </c>
      <c r="D55" s="54"/>
      <c r="H55" s="54"/>
      <c r="I55" s="54"/>
      <c r="J55" s="54"/>
      <c r="K55" s="54"/>
      <c r="N55" s="54">
        <f t="shared" si="0"/>
        <v>0</v>
      </c>
      <c r="O55" s="55"/>
    </row>
    <row r="56" spans="1:15" ht="31.5" x14ac:dyDescent="0.25">
      <c r="A56" s="19" t="s">
        <v>47</v>
      </c>
      <c r="B56" s="27">
        <v>0</v>
      </c>
      <c r="C56" s="27">
        <v>0</v>
      </c>
      <c r="D56" s="54"/>
      <c r="H56" s="54"/>
      <c r="I56" s="54"/>
      <c r="J56" s="54"/>
      <c r="K56" s="54"/>
      <c r="N56" s="54">
        <f>SUM(D56:M56)</f>
        <v>0</v>
      </c>
      <c r="O56" s="55"/>
    </row>
    <row r="57" spans="1:15" ht="14.25" customHeight="1" x14ac:dyDescent="0.25">
      <c r="A57" s="19" t="s">
        <v>48</v>
      </c>
      <c r="B57" s="27">
        <v>0</v>
      </c>
      <c r="C57" s="27">
        <v>0</v>
      </c>
      <c r="D57" s="54"/>
      <c r="H57" s="54"/>
      <c r="I57" s="54"/>
      <c r="J57" s="54"/>
      <c r="K57" s="54"/>
      <c r="N57" s="54">
        <f t="shared" si="0"/>
        <v>0</v>
      </c>
      <c r="O57" s="55"/>
    </row>
    <row r="58" spans="1:15" ht="14.25" customHeight="1" x14ac:dyDescent="0.25">
      <c r="A58" s="19" t="s">
        <v>51</v>
      </c>
      <c r="B58" s="27">
        <v>3408965.84</v>
      </c>
      <c r="C58" s="27">
        <v>3408965.84</v>
      </c>
      <c r="D58" s="54">
        <v>125186.5</v>
      </c>
      <c r="F58">
        <v>115000</v>
      </c>
      <c r="G58">
        <v>1156449.8999999999</v>
      </c>
      <c r="H58" s="54"/>
      <c r="I58" s="54">
        <v>11648</v>
      </c>
      <c r="J58" s="54">
        <v>27000</v>
      </c>
      <c r="K58" s="54"/>
      <c r="L58" s="54">
        <v>1973681.44</v>
      </c>
      <c r="N58" s="54">
        <f t="shared" si="0"/>
        <v>3408965.84</v>
      </c>
      <c r="O58" s="55"/>
    </row>
    <row r="59" spans="1:15" ht="18.75" x14ac:dyDescent="0.25">
      <c r="A59" s="18" t="s">
        <v>52</v>
      </c>
      <c r="B59" s="7">
        <f>B60</f>
        <v>0</v>
      </c>
      <c r="C59" s="7">
        <f>C60</f>
        <v>0</v>
      </c>
      <c r="D59" s="54"/>
      <c r="H59" s="54"/>
      <c r="I59" s="54"/>
      <c r="J59" s="54"/>
      <c r="K59" s="54"/>
      <c r="N59" s="54">
        <f t="shared" si="0"/>
        <v>0</v>
      </c>
      <c r="O59" s="55"/>
    </row>
    <row r="60" spans="1:15" ht="15.75" x14ac:dyDescent="0.25">
      <c r="A60" s="19" t="s">
        <v>53</v>
      </c>
      <c r="B60" s="6">
        <v>0</v>
      </c>
      <c r="C60" s="6">
        <v>0</v>
      </c>
      <c r="D60" s="54"/>
      <c r="E60" s="28"/>
      <c r="F60" s="28"/>
      <c r="H60" s="54"/>
      <c r="I60" s="54"/>
      <c r="J60" s="54"/>
      <c r="K60" s="54"/>
      <c r="N60" s="54">
        <f t="shared" si="0"/>
        <v>0</v>
      </c>
      <c r="O60" s="55"/>
    </row>
    <row r="61" spans="1:15" ht="21.75" thickBot="1" x14ac:dyDescent="0.3">
      <c r="A61" s="49" t="s">
        <v>54</v>
      </c>
      <c r="B61" s="10">
        <f>B59+B52+B46+B42+B32+B28</f>
        <v>32290501.190000001</v>
      </c>
      <c r="C61" s="10">
        <f>C59+C52+C46+C42+C32+C28</f>
        <v>30391990.5</v>
      </c>
      <c r="D61" s="54"/>
      <c r="H61" s="54"/>
      <c r="I61" s="54"/>
      <c r="J61" s="54"/>
      <c r="K61" s="54"/>
      <c r="N61" s="54">
        <f t="shared" si="0"/>
        <v>0</v>
      </c>
      <c r="O61" s="55"/>
    </row>
    <row r="62" spans="1:15" ht="21.75" thickBot="1" x14ac:dyDescent="0.3">
      <c r="A62" s="11" t="s">
        <v>55</v>
      </c>
      <c r="B62" s="12">
        <f>B25-B61</f>
        <v>12436812.770000007</v>
      </c>
      <c r="C62" s="12">
        <f>C25-C61</f>
        <v>2237106.7600000016</v>
      </c>
      <c r="D62" s="54">
        <f>SUM(D29:D61)</f>
        <v>2794271.18</v>
      </c>
      <c r="E62" s="54">
        <f>SUM(E29:E61)</f>
        <v>12596268.409999998</v>
      </c>
      <c r="F62" s="54">
        <f t="shared" ref="F62:M62" si="1">SUM(F29:F61)</f>
        <v>5356186.9800000004</v>
      </c>
      <c r="G62" s="54">
        <f t="shared" si="1"/>
        <v>1156449.8999999999</v>
      </c>
      <c r="H62" s="54">
        <f t="shared" si="1"/>
        <v>6001218.6100000003</v>
      </c>
      <c r="I62" s="54">
        <f t="shared" si="1"/>
        <v>1773869.1700000002</v>
      </c>
      <c r="J62" s="54">
        <f t="shared" si="1"/>
        <v>200000</v>
      </c>
      <c r="K62" s="54">
        <f t="shared" si="1"/>
        <v>267933.5</v>
      </c>
      <c r="L62" s="54">
        <f t="shared" si="1"/>
        <v>2094234.44</v>
      </c>
      <c r="M62" s="54">
        <f t="shared" si="1"/>
        <v>50069</v>
      </c>
      <c r="N62" s="54">
        <f t="shared" si="0"/>
        <v>32290501.190000001</v>
      </c>
      <c r="O62" s="55"/>
    </row>
    <row r="64" spans="1:15" x14ac:dyDescent="0.25">
      <c r="A64" s="32"/>
      <c r="B64" s="32"/>
      <c r="C64" s="33"/>
    </row>
    <row r="65" spans="1:3" x14ac:dyDescent="0.25">
      <c r="A65" s="35"/>
      <c r="B65" s="36"/>
      <c r="C65" s="37"/>
    </row>
    <row r="66" spans="1:3" x14ac:dyDescent="0.25">
      <c r="A66" s="38"/>
      <c r="B66" s="39"/>
      <c r="C66" s="40"/>
    </row>
  </sheetData>
  <mergeCells count="3">
    <mergeCell ref="A1:C1"/>
    <mergeCell ref="A2:C2"/>
    <mergeCell ref="A3:C3"/>
  </mergeCells>
  <pageMargins left="0.6692913385826772" right="0.6692913385826772" top="0.27559055118110237" bottom="1.1811023622047245" header="0.31496062992125984" footer="0.31496062992125984"/>
  <pageSetup scale="80" orientation="landscape" r:id="rId1"/>
  <headerFooter>
    <oddFooter>&amp;LELABORO:
L.A.P. MAURICIO W. MENDOZA SALAZAR
TESORERO MUNICIPAL&amp;CREVISO:
C. ANTONIO ESPINOZA ESPINOZA
PRESIDENTE MUNICIPAL&amp;RVo. Bo.
C. ANAHI ORTIZ AVELARZ
SINDICO PROCURADOR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view="pageBreakPreview" zoomScale="64" zoomScaleNormal="100" zoomScaleSheetLayoutView="64" workbookViewId="0">
      <selection activeCell="E15" sqref="E15"/>
    </sheetView>
  </sheetViews>
  <sheetFormatPr baseColWidth="10" defaultRowHeight="15" x14ac:dyDescent="0.25"/>
  <cols>
    <col min="1" max="1" width="65" customWidth="1"/>
    <col min="2" max="2" width="33.140625" customWidth="1"/>
    <col min="3" max="3" width="54.42578125" customWidth="1"/>
    <col min="4" max="4" width="19.140625" customWidth="1"/>
    <col min="5" max="5" width="16.42578125" bestFit="1" customWidth="1"/>
    <col min="6" max="6" width="25.85546875" customWidth="1"/>
    <col min="7" max="7" width="14.85546875" bestFit="1" customWidth="1"/>
    <col min="9" max="9" width="14.85546875" bestFit="1" customWidth="1"/>
    <col min="10" max="10" width="13.140625" bestFit="1" customWidth="1"/>
  </cols>
  <sheetData>
    <row r="1" spans="1:3" ht="24.75" x14ac:dyDescent="0.25">
      <c r="A1" s="67" t="s">
        <v>1</v>
      </c>
      <c r="B1" s="68"/>
      <c r="C1" s="68"/>
    </row>
    <row r="2" spans="1:3" ht="37.5" customHeight="1" x14ac:dyDescent="0.25">
      <c r="A2" s="69" t="s">
        <v>2</v>
      </c>
      <c r="B2" s="70"/>
      <c r="C2" s="70"/>
    </row>
    <row r="3" spans="1:3" ht="55.5" customHeight="1" thickBot="1" x14ac:dyDescent="0.3">
      <c r="A3" s="71" t="s">
        <v>62</v>
      </c>
      <c r="B3" s="70"/>
      <c r="C3" s="70"/>
    </row>
    <row r="4" spans="1:3" ht="33.75" customHeight="1" thickBot="1" x14ac:dyDescent="0.3">
      <c r="A4" s="14"/>
      <c r="B4" s="15" t="s">
        <v>61</v>
      </c>
      <c r="C4" s="15" t="s">
        <v>60</v>
      </c>
    </row>
    <row r="5" spans="1:3" x14ac:dyDescent="0.25">
      <c r="A5" s="2"/>
      <c r="B5" s="3" t="s">
        <v>56</v>
      </c>
      <c r="C5" s="3" t="s">
        <v>56</v>
      </c>
    </row>
    <row r="6" spans="1:3" ht="30.75" customHeight="1" x14ac:dyDescent="0.25">
      <c r="A6" s="21" t="s">
        <v>3</v>
      </c>
      <c r="B6" s="7"/>
      <c r="C6" s="7"/>
    </row>
    <row r="7" spans="1:3" ht="15.75" x14ac:dyDescent="0.25">
      <c r="A7" s="5" t="s">
        <v>4</v>
      </c>
      <c r="B7" s="4">
        <f>B8+B9+B10+B12+B11+B13+B14+B15</f>
        <v>2350103.4699999997</v>
      </c>
      <c r="C7" s="4">
        <f>C8+C9+C10+C12+C11+C13+C14+C15</f>
        <v>1933199.1399999997</v>
      </c>
    </row>
    <row r="8" spans="1:3" ht="15.75" x14ac:dyDescent="0.25">
      <c r="A8" s="19" t="s">
        <v>5</v>
      </c>
      <c r="B8" s="6">
        <v>711264.34</v>
      </c>
      <c r="C8" s="6">
        <v>663776.34</v>
      </c>
    </row>
    <row r="9" spans="1:3" ht="15.75" x14ac:dyDescent="0.25">
      <c r="A9" s="19" t="s">
        <v>6</v>
      </c>
      <c r="B9" s="6">
        <v>0</v>
      </c>
      <c r="C9" s="6">
        <v>0</v>
      </c>
    </row>
    <row r="10" spans="1:3" ht="15.75" x14ac:dyDescent="0.25">
      <c r="A10" s="19" t="s">
        <v>7</v>
      </c>
      <c r="B10" s="6">
        <v>0</v>
      </c>
      <c r="C10" s="6">
        <v>0</v>
      </c>
    </row>
    <row r="11" spans="1:3" ht="15.75" x14ac:dyDescent="0.25">
      <c r="A11" s="19" t="s">
        <v>8</v>
      </c>
      <c r="B11" s="6">
        <v>1299778.3999999999</v>
      </c>
      <c r="C11" s="6">
        <v>1060416.8999999999</v>
      </c>
    </row>
    <row r="12" spans="1:3" ht="15.75" x14ac:dyDescent="0.25">
      <c r="A12" s="19" t="s">
        <v>10</v>
      </c>
      <c r="B12" s="6">
        <v>4900</v>
      </c>
      <c r="C12" s="6">
        <v>0</v>
      </c>
    </row>
    <row r="13" spans="1:3" ht="15.75" x14ac:dyDescent="0.25">
      <c r="A13" s="19" t="s">
        <v>9</v>
      </c>
      <c r="B13" s="6">
        <v>334160.73</v>
      </c>
      <c r="C13" s="6">
        <v>209005.9</v>
      </c>
    </row>
    <row r="14" spans="1:3" ht="15.75" x14ac:dyDescent="0.25">
      <c r="A14" s="19" t="s">
        <v>11</v>
      </c>
      <c r="B14" s="6">
        <v>0</v>
      </c>
      <c r="C14" s="6">
        <v>0</v>
      </c>
    </row>
    <row r="15" spans="1:3" ht="48" customHeight="1" x14ac:dyDescent="0.25">
      <c r="A15" s="19" t="s">
        <v>12</v>
      </c>
      <c r="B15" s="6">
        <v>0</v>
      </c>
      <c r="C15" s="6">
        <v>0</v>
      </c>
    </row>
    <row r="16" spans="1:3" ht="45.75" customHeight="1" x14ac:dyDescent="0.25">
      <c r="A16" s="17" t="s">
        <v>15</v>
      </c>
      <c r="B16" s="4">
        <f>B17+B18</f>
        <v>19319698</v>
      </c>
      <c r="C16" s="4">
        <f>C17+C18</f>
        <v>9818915.8499999996</v>
      </c>
    </row>
    <row r="17" spans="1:8" ht="15.75" x14ac:dyDescent="0.25">
      <c r="A17" s="22" t="s">
        <v>13</v>
      </c>
      <c r="B17" s="6">
        <f>7922002+3808342+1603878+3670410+816378+309688+1189000</f>
        <v>19319698</v>
      </c>
      <c r="C17" s="6">
        <f>3060089.09+2388694.76+1069252+2446940+544252+309688</f>
        <v>9818915.8499999996</v>
      </c>
    </row>
    <row r="18" spans="1:8" ht="15.75" x14ac:dyDescent="0.25">
      <c r="A18" s="16" t="s">
        <v>14</v>
      </c>
      <c r="B18" s="6">
        <v>0</v>
      </c>
      <c r="C18" s="6">
        <v>0</v>
      </c>
    </row>
    <row r="19" spans="1:8" ht="28.5" customHeight="1" x14ac:dyDescent="0.25">
      <c r="A19" s="5" t="s">
        <v>16</v>
      </c>
      <c r="B19" s="4">
        <f>B20+B36+B21+B22+B23</f>
        <v>0</v>
      </c>
      <c r="C19" s="4">
        <f>C20+C36+C21+C22+C23</f>
        <v>0</v>
      </c>
    </row>
    <row r="20" spans="1:8" ht="15.75" x14ac:dyDescent="0.25">
      <c r="A20" s="19" t="s">
        <v>17</v>
      </c>
      <c r="B20" s="6">
        <v>0</v>
      </c>
      <c r="C20" s="6">
        <v>0</v>
      </c>
    </row>
    <row r="21" spans="1:8" ht="31.5" x14ac:dyDescent="0.25">
      <c r="A21" s="19" t="s">
        <v>19</v>
      </c>
      <c r="B21" s="6">
        <v>0</v>
      </c>
      <c r="C21" s="6">
        <v>0</v>
      </c>
    </row>
    <row r="22" spans="1:8" ht="15.75" x14ac:dyDescent="0.25">
      <c r="A22" s="19" t="s">
        <v>20</v>
      </c>
      <c r="B22" s="6">
        <v>0</v>
      </c>
      <c r="C22" s="6">
        <v>0</v>
      </c>
    </row>
    <row r="23" spans="1:8" ht="15.75" x14ac:dyDescent="0.25">
      <c r="A23" s="19" t="s">
        <v>21</v>
      </c>
      <c r="B23" s="6">
        <v>0</v>
      </c>
      <c r="C23" s="6">
        <v>0</v>
      </c>
    </row>
    <row r="24" spans="1:8" ht="19.5" customHeight="1" x14ac:dyDescent="0.25">
      <c r="A24" s="20"/>
      <c r="B24" s="9"/>
      <c r="C24" s="9"/>
    </row>
    <row r="25" spans="1:8" ht="33" customHeight="1" x14ac:dyDescent="0.25">
      <c r="A25" s="23" t="s">
        <v>32</v>
      </c>
      <c r="B25" s="24">
        <f>B19+B16+B7</f>
        <v>21669801.469999999</v>
      </c>
      <c r="C25" s="24">
        <f>C19+C16+C7</f>
        <v>11752114.989999998</v>
      </c>
    </row>
    <row r="26" spans="1:8" ht="31.5" customHeight="1" thickBot="1" x14ac:dyDescent="0.3">
      <c r="A26" s="46"/>
      <c r="B26" s="47"/>
      <c r="C26" s="47"/>
    </row>
    <row r="27" spans="1:8" ht="33" customHeight="1" x14ac:dyDescent="0.25">
      <c r="A27" s="21" t="s">
        <v>22</v>
      </c>
      <c r="B27" s="13"/>
      <c r="C27" s="13"/>
    </row>
    <row r="28" spans="1:8" ht="24.75" customHeight="1" x14ac:dyDescent="0.3">
      <c r="A28" s="26" t="s">
        <v>23</v>
      </c>
      <c r="B28" s="7">
        <f>B29+B30+B31</f>
        <v>15632935.920000002</v>
      </c>
      <c r="C28" s="7">
        <f>C29+C30+C31</f>
        <v>7694051.2599999998</v>
      </c>
      <c r="D28" s="29"/>
      <c r="E28" s="29"/>
      <c r="F28" s="29"/>
    </row>
    <row r="29" spans="1:8" ht="18.75" x14ac:dyDescent="0.3">
      <c r="A29" s="22" t="s">
        <v>24</v>
      </c>
      <c r="B29" s="6">
        <v>7161716.7000000002</v>
      </c>
      <c r="C29" s="6">
        <v>4750291.38</v>
      </c>
      <c r="D29" s="30"/>
      <c r="E29" s="30"/>
      <c r="F29" s="30"/>
      <c r="G29" s="30"/>
      <c r="H29" s="29"/>
    </row>
    <row r="30" spans="1:8" ht="18.75" x14ac:dyDescent="0.3">
      <c r="A30" s="22" t="s">
        <v>25</v>
      </c>
      <c r="B30" s="6">
        <v>1876852.43</v>
      </c>
      <c r="C30" s="6">
        <v>1133238.3999999999</v>
      </c>
      <c r="D30" s="30"/>
      <c r="E30" s="30"/>
      <c r="F30" s="30"/>
      <c r="G30" s="30"/>
      <c r="H30" s="29"/>
    </row>
    <row r="31" spans="1:8" ht="18.75" x14ac:dyDescent="0.3">
      <c r="A31" s="22" t="s">
        <v>26</v>
      </c>
      <c r="B31" s="6">
        <v>6594366.79</v>
      </c>
      <c r="C31" s="6">
        <v>1810521.48</v>
      </c>
      <c r="D31" s="30"/>
      <c r="E31" s="30"/>
      <c r="F31" s="30"/>
      <c r="G31" s="30"/>
      <c r="H31" s="29"/>
    </row>
    <row r="32" spans="1:8" ht="43.5" customHeight="1" x14ac:dyDescent="0.3">
      <c r="A32" s="17" t="s">
        <v>27</v>
      </c>
      <c r="B32" s="4">
        <f>SUM(B33:B41)</f>
        <v>2386465.06</v>
      </c>
      <c r="C32" s="4">
        <f>SUM(C33:C41)</f>
        <v>1593168.18</v>
      </c>
      <c r="D32" s="30"/>
      <c r="E32" s="30"/>
      <c r="F32" s="30"/>
      <c r="G32" s="30"/>
      <c r="H32" s="29"/>
    </row>
    <row r="33" spans="1:10" ht="18.75" x14ac:dyDescent="0.3">
      <c r="A33" s="22" t="s">
        <v>28</v>
      </c>
      <c r="B33" s="6">
        <f>2386465.06-844908</f>
        <v>1541557.06</v>
      </c>
      <c r="C33" s="6">
        <f>1593168.18-563272</f>
        <v>1029896.1799999999</v>
      </c>
      <c r="D33" s="30"/>
      <c r="E33" s="30"/>
      <c r="F33" s="30"/>
      <c r="G33" s="30"/>
      <c r="H33" s="29"/>
      <c r="I33" s="30"/>
      <c r="J33" s="28"/>
    </row>
    <row r="34" spans="1:10" ht="18.75" x14ac:dyDescent="0.3">
      <c r="A34" s="22" t="s">
        <v>29</v>
      </c>
      <c r="B34" s="6">
        <v>0</v>
      </c>
      <c r="C34" s="6">
        <v>0</v>
      </c>
      <c r="D34" s="30"/>
      <c r="E34" s="30"/>
      <c r="F34" s="30"/>
      <c r="G34" s="30"/>
      <c r="H34" s="29"/>
    </row>
    <row r="35" spans="1:10" ht="18.75" x14ac:dyDescent="0.3">
      <c r="A35" s="19" t="s">
        <v>30</v>
      </c>
      <c r="B35" s="6">
        <v>0</v>
      </c>
      <c r="C35" s="6">
        <v>0</v>
      </c>
      <c r="D35" s="30"/>
      <c r="E35" s="30"/>
      <c r="F35" s="30"/>
      <c r="G35" s="30"/>
      <c r="H35" s="29"/>
    </row>
    <row r="36" spans="1:10" ht="18.75" x14ac:dyDescent="0.3">
      <c r="A36" s="19" t="s">
        <v>18</v>
      </c>
      <c r="B36" s="6">
        <v>0</v>
      </c>
      <c r="C36" s="6">
        <v>0</v>
      </c>
      <c r="D36" s="30"/>
      <c r="E36" s="30"/>
      <c r="F36" s="30"/>
      <c r="G36" s="30"/>
      <c r="H36" s="29"/>
    </row>
    <row r="37" spans="1:10" ht="18.75" x14ac:dyDescent="0.3">
      <c r="A37" s="19" t="s">
        <v>31</v>
      </c>
      <c r="B37" s="6">
        <v>844908</v>
      </c>
      <c r="C37" s="6">
        <v>563272</v>
      </c>
      <c r="D37" s="30"/>
      <c r="E37" s="30"/>
      <c r="F37" s="30"/>
      <c r="G37" s="30"/>
      <c r="H37" s="29"/>
    </row>
    <row r="38" spans="1:10" ht="18.75" x14ac:dyDescent="0.3">
      <c r="A38" s="19" t="s">
        <v>33</v>
      </c>
      <c r="B38" s="6">
        <v>0</v>
      </c>
      <c r="C38" s="6">
        <v>0</v>
      </c>
      <c r="D38" s="31"/>
      <c r="E38" s="31"/>
      <c r="F38" s="31"/>
      <c r="G38" s="29"/>
      <c r="H38" s="29"/>
    </row>
    <row r="39" spans="1:10" ht="18.75" x14ac:dyDescent="0.3">
      <c r="A39" s="19" t="s">
        <v>34</v>
      </c>
      <c r="B39" s="6">
        <v>0</v>
      </c>
      <c r="C39" s="6">
        <v>0</v>
      </c>
      <c r="D39" s="31"/>
      <c r="E39" s="31"/>
      <c r="F39" s="30"/>
      <c r="G39" s="29"/>
      <c r="H39" s="29"/>
    </row>
    <row r="40" spans="1:10" ht="18.75" x14ac:dyDescent="0.3">
      <c r="A40" s="19" t="s">
        <v>35</v>
      </c>
      <c r="B40" s="6">
        <v>0</v>
      </c>
      <c r="C40" s="6">
        <v>0</v>
      </c>
      <c r="D40" s="29"/>
      <c r="E40" s="29"/>
      <c r="F40" s="29"/>
    </row>
    <row r="41" spans="1:10" ht="18.75" x14ac:dyDescent="0.3">
      <c r="A41" s="19" t="s">
        <v>36</v>
      </c>
      <c r="B41" s="6">
        <v>0</v>
      </c>
      <c r="C41" s="6">
        <v>0</v>
      </c>
      <c r="D41" s="29"/>
      <c r="E41" s="29"/>
      <c r="F41" s="29"/>
    </row>
    <row r="42" spans="1:10" ht="18.75" x14ac:dyDescent="0.3">
      <c r="A42" s="18" t="s">
        <v>13</v>
      </c>
      <c r="B42" s="7">
        <f>B43+B44+B45</f>
        <v>0</v>
      </c>
      <c r="C42" s="7">
        <f>C43+C44+C45</f>
        <v>0</v>
      </c>
      <c r="D42" s="29"/>
      <c r="E42" s="29"/>
      <c r="F42" s="29"/>
    </row>
    <row r="43" spans="1:10" ht="18.75" x14ac:dyDescent="0.3">
      <c r="A43" s="19" t="s">
        <v>37</v>
      </c>
      <c r="B43" s="6">
        <v>0</v>
      </c>
      <c r="C43" s="6">
        <v>0</v>
      </c>
      <c r="F43" s="30"/>
    </row>
    <row r="44" spans="1:10" ht="18.75" x14ac:dyDescent="0.3">
      <c r="A44" s="19" t="s">
        <v>0</v>
      </c>
      <c r="B44" s="6">
        <v>0</v>
      </c>
      <c r="C44" s="6">
        <v>0</v>
      </c>
      <c r="F44" s="29"/>
    </row>
    <row r="45" spans="1:10" ht="18.75" x14ac:dyDescent="0.3">
      <c r="A45" s="19" t="s">
        <v>38</v>
      </c>
      <c r="B45" s="6">
        <v>0</v>
      </c>
      <c r="C45" s="6">
        <v>0</v>
      </c>
      <c r="F45" s="29"/>
    </row>
    <row r="46" spans="1:10" ht="15.75" x14ac:dyDescent="0.25">
      <c r="A46" s="5" t="s">
        <v>39</v>
      </c>
      <c r="B46" s="4">
        <f>B47+B48+B49+B50+B51</f>
        <v>0</v>
      </c>
      <c r="C46" s="4">
        <f>C47+C48+C49+C50+C51</f>
        <v>0</v>
      </c>
    </row>
    <row r="47" spans="1:10" x14ac:dyDescent="0.25">
      <c r="A47" s="1" t="s">
        <v>40</v>
      </c>
      <c r="B47" s="8">
        <v>0</v>
      </c>
      <c r="C47" s="8">
        <v>0</v>
      </c>
    </row>
    <row r="48" spans="1:10" x14ac:dyDescent="0.25">
      <c r="A48" s="1" t="s">
        <v>41</v>
      </c>
      <c r="B48" s="8">
        <v>0</v>
      </c>
      <c r="C48" s="8">
        <v>0</v>
      </c>
    </row>
    <row r="49" spans="1:6" x14ac:dyDescent="0.25">
      <c r="A49" s="25" t="s">
        <v>49</v>
      </c>
      <c r="B49" s="8">
        <v>0</v>
      </c>
      <c r="C49" s="8">
        <v>0</v>
      </c>
    </row>
    <row r="50" spans="1:6" x14ac:dyDescent="0.25">
      <c r="A50" s="1" t="s">
        <v>50</v>
      </c>
      <c r="B50" s="8">
        <v>0</v>
      </c>
      <c r="C50" s="8">
        <v>0</v>
      </c>
    </row>
    <row r="51" spans="1:6" ht="15.75" thickBot="1" x14ac:dyDescent="0.3">
      <c r="A51" s="46" t="s">
        <v>42</v>
      </c>
      <c r="B51" s="51">
        <v>0</v>
      </c>
      <c r="C51" s="51">
        <v>0</v>
      </c>
    </row>
    <row r="52" spans="1:6" ht="18.75" x14ac:dyDescent="0.25">
      <c r="A52" s="18" t="s">
        <v>43</v>
      </c>
      <c r="B52" s="7">
        <f>B53+B54+B55+B56+B57+B58</f>
        <v>125186.5</v>
      </c>
      <c r="C52" s="7">
        <f>C53+C54+C55+C56+C57+C58</f>
        <v>125186.5</v>
      </c>
    </row>
    <row r="53" spans="1:6" ht="31.5" x14ac:dyDescent="0.25">
      <c r="A53" s="19" t="s">
        <v>44</v>
      </c>
      <c r="B53" s="27">
        <v>0</v>
      </c>
      <c r="C53" s="27">
        <v>0</v>
      </c>
    </row>
    <row r="54" spans="1:6" ht="15.75" x14ac:dyDescent="0.25">
      <c r="A54" s="19" t="s">
        <v>45</v>
      </c>
      <c r="B54" s="27">
        <v>0</v>
      </c>
      <c r="C54" s="27">
        <v>0</v>
      </c>
    </row>
    <row r="55" spans="1:6" ht="15.75" x14ac:dyDescent="0.25">
      <c r="A55" s="19" t="s">
        <v>46</v>
      </c>
      <c r="B55" s="27">
        <v>0</v>
      </c>
      <c r="C55" s="27">
        <v>0</v>
      </c>
    </row>
    <row r="56" spans="1:6" ht="31.5" x14ac:dyDescent="0.25">
      <c r="A56" s="19" t="s">
        <v>47</v>
      </c>
      <c r="B56" s="27">
        <v>0</v>
      </c>
      <c r="C56" s="27">
        <v>0</v>
      </c>
    </row>
    <row r="57" spans="1:6" ht="14.25" customHeight="1" x14ac:dyDescent="0.25">
      <c r="A57" s="19" t="s">
        <v>48</v>
      </c>
      <c r="B57" s="27">
        <v>0</v>
      </c>
      <c r="C57" s="27">
        <v>0</v>
      </c>
    </row>
    <row r="58" spans="1:6" ht="14.25" customHeight="1" x14ac:dyDescent="0.25">
      <c r="A58" s="19" t="s">
        <v>51</v>
      </c>
      <c r="B58" s="27">
        <v>125186.5</v>
      </c>
      <c r="C58" s="27">
        <v>125186.5</v>
      </c>
    </row>
    <row r="59" spans="1:6" ht="18.75" x14ac:dyDescent="0.25">
      <c r="A59" s="18" t="s">
        <v>52</v>
      </c>
      <c r="B59" s="7">
        <f>B60</f>
        <v>0</v>
      </c>
      <c r="C59" s="7">
        <f>C60</f>
        <v>0</v>
      </c>
    </row>
    <row r="60" spans="1:6" ht="15.75" x14ac:dyDescent="0.25">
      <c r="A60" s="19" t="s">
        <v>53</v>
      </c>
      <c r="B60" s="6">
        <v>0</v>
      </c>
      <c r="C60" s="6">
        <v>0</v>
      </c>
      <c r="D60" s="28"/>
      <c r="E60" s="28"/>
      <c r="F60" s="28"/>
    </row>
    <row r="61" spans="1:6" ht="21.75" thickBot="1" x14ac:dyDescent="0.3">
      <c r="A61" s="49" t="s">
        <v>54</v>
      </c>
      <c r="B61" s="10">
        <f>B59+B52+B46+B42+B32+B28</f>
        <v>18144587.48</v>
      </c>
      <c r="C61" s="50">
        <f>C59+C52+C46+C42+C32+C28</f>
        <v>9412405.9399999995</v>
      </c>
    </row>
    <row r="62" spans="1:6" ht="21.75" thickBot="1" x14ac:dyDescent="0.3">
      <c r="A62" s="11" t="s">
        <v>55</v>
      </c>
      <c r="B62" s="12">
        <f>B25-B61</f>
        <v>3525213.9899999984</v>
      </c>
      <c r="C62" s="12">
        <f>C25-C61</f>
        <v>2339709.0499999989</v>
      </c>
    </row>
    <row r="64" spans="1:6" x14ac:dyDescent="0.25">
      <c r="A64" s="32"/>
      <c r="B64" s="32"/>
      <c r="C64" s="33"/>
    </row>
    <row r="65" spans="1:3" x14ac:dyDescent="0.25">
      <c r="A65" s="35"/>
      <c r="B65" s="36"/>
      <c r="C65" s="37"/>
    </row>
    <row r="66" spans="1:3" x14ac:dyDescent="0.25">
      <c r="A66" s="38"/>
      <c r="B66" s="39"/>
      <c r="C66" s="40"/>
    </row>
  </sheetData>
  <mergeCells count="3">
    <mergeCell ref="A1:C1"/>
    <mergeCell ref="A2:C2"/>
    <mergeCell ref="A3:C3"/>
  </mergeCells>
  <pageMargins left="0.68" right="0.6692913385826772" top="0.27559055118110237" bottom="1.1811023622047245" header="0.31496062992125984" footer="0.31496062992125984"/>
  <pageSetup scale="80" orientation="landscape" r:id="rId1"/>
  <headerFooter>
    <oddFooter>&amp;LELABORO:
LIC. AARON CORTEZ AVILES
TESORERO MUNICIPAL&amp;CREVISO:
C. ALEJANDRO GONZALEZ MENDEZ
PRESIDENTE MUNICIPAL&amp;RVo. Bo.
C. MARISOL GARCIA RAMIREZ
SINDICO PROCURADOR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view="pageBreakPreview" topLeftCell="A47" zoomScale="64" zoomScaleNormal="100" zoomScaleSheetLayoutView="64" workbookViewId="0">
      <selection activeCell="A51" sqref="A51:C51"/>
    </sheetView>
  </sheetViews>
  <sheetFormatPr baseColWidth="10" defaultRowHeight="15" x14ac:dyDescent="0.25"/>
  <cols>
    <col min="1" max="1" width="65" customWidth="1"/>
    <col min="2" max="2" width="33.140625" customWidth="1"/>
    <col min="3" max="3" width="54.42578125" customWidth="1"/>
    <col min="4" max="4" width="16.42578125" bestFit="1" customWidth="1"/>
    <col min="5" max="5" width="18.5703125" bestFit="1" customWidth="1"/>
    <col min="6" max="6" width="18.5703125" customWidth="1"/>
    <col min="7" max="7" width="19.140625" customWidth="1"/>
    <col min="8" max="8" width="16.42578125" bestFit="1" customWidth="1"/>
    <col min="9" max="9" width="25.85546875" customWidth="1"/>
    <col min="10" max="10" width="14.85546875" bestFit="1" customWidth="1"/>
    <col min="12" max="12" width="14.85546875" bestFit="1" customWidth="1"/>
    <col min="13" max="13" width="13.140625" bestFit="1" customWidth="1"/>
  </cols>
  <sheetData>
    <row r="1" spans="1:3" ht="24.75" x14ac:dyDescent="0.25">
      <c r="A1" s="67" t="s">
        <v>1</v>
      </c>
      <c r="B1" s="68"/>
      <c r="C1" s="68"/>
    </row>
    <row r="2" spans="1:3" ht="37.5" customHeight="1" x14ac:dyDescent="0.25">
      <c r="A2" s="69" t="s">
        <v>2</v>
      </c>
      <c r="B2" s="70"/>
      <c r="C2" s="70"/>
    </row>
    <row r="3" spans="1:3" ht="55.5" customHeight="1" thickBot="1" x14ac:dyDescent="0.3">
      <c r="A3" s="71" t="s">
        <v>58</v>
      </c>
      <c r="B3" s="70"/>
      <c r="C3" s="70"/>
    </row>
    <row r="4" spans="1:3" ht="33.75" customHeight="1" thickBot="1" x14ac:dyDescent="0.3">
      <c r="A4" s="14"/>
      <c r="B4" s="15" t="s">
        <v>57</v>
      </c>
      <c r="C4" s="15" t="s">
        <v>59</v>
      </c>
    </row>
    <row r="5" spans="1:3" x14ac:dyDescent="0.25">
      <c r="A5" s="2"/>
      <c r="B5" s="3" t="s">
        <v>56</v>
      </c>
      <c r="C5" s="3"/>
    </row>
    <row r="6" spans="1:3" ht="30.75" customHeight="1" x14ac:dyDescent="0.25">
      <c r="A6" s="21" t="s">
        <v>3</v>
      </c>
      <c r="B6" s="7"/>
      <c r="C6" s="7"/>
    </row>
    <row r="7" spans="1:3" ht="15.75" x14ac:dyDescent="0.25">
      <c r="A7" s="5" t="s">
        <v>4</v>
      </c>
      <c r="B7" s="4">
        <f>B8+B9+B10+B12+B11+B13+B14+B15</f>
        <v>1692217.14</v>
      </c>
      <c r="C7" s="4">
        <f>C8+C9+C10+C12+C11+C13+C14+C15</f>
        <v>1483916.94</v>
      </c>
    </row>
    <row r="8" spans="1:3" ht="15.75" x14ac:dyDescent="0.25">
      <c r="A8" s="19" t="s">
        <v>5</v>
      </c>
      <c r="B8" s="6">
        <v>630106.84</v>
      </c>
      <c r="C8" s="6">
        <v>578372.14</v>
      </c>
    </row>
    <row r="9" spans="1:3" ht="15.75" x14ac:dyDescent="0.25">
      <c r="A9" s="19" t="s">
        <v>6</v>
      </c>
      <c r="B9" s="6">
        <v>0</v>
      </c>
      <c r="C9" s="6">
        <v>0</v>
      </c>
    </row>
    <row r="10" spans="1:3" ht="15.75" x14ac:dyDescent="0.25">
      <c r="A10" s="19" t="s">
        <v>7</v>
      </c>
      <c r="B10" s="6">
        <v>0</v>
      </c>
      <c r="C10" s="6">
        <v>0</v>
      </c>
    </row>
    <row r="11" spans="1:3" ht="15.75" x14ac:dyDescent="0.25">
      <c r="A11" s="19" t="s">
        <v>8</v>
      </c>
      <c r="B11" s="6">
        <v>877541.4</v>
      </c>
      <c r="C11" s="6">
        <v>761713.4</v>
      </c>
    </row>
    <row r="12" spans="1:3" ht="15.75" x14ac:dyDescent="0.25">
      <c r="A12" s="19" t="s">
        <v>10</v>
      </c>
      <c r="B12" s="6">
        <v>0</v>
      </c>
      <c r="C12" s="6">
        <v>0</v>
      </c>
    </row>
    <row r="13" spans="1:3" ht="15.75" x14ac:dyDescent="0.25">
      <c r="A13" s="19" t="s">
        <v>9</v>
      </c>
      <c r="B13" s="6">
        <v>184568.9</v>
      </c>
      <c r="C13" s="6">
        <v>143831.4</v>
      </c>
    </row>
    <row r="14" spans="1:3" ht="15.75" x14ac:dyDescent="0.25">
      <c r="A14" s="19" t="s">
        <v>11</v>
      </c>
      <c r="B14" s="6">
        <v>0</v>
      </c>
      <c r="C14" s="6">
        <v>0</v>
      </c>
    </row>
    <row r="15" spans="1:3" ht="48" customHeight="1" x14ac:dyDescent="0.25">
      <c r="A15" s="19" t="s">
        <v>12</v>
      </c>
      <c r="B15" s="6">
        <v>0</v>
      </c>
      <c r="C15" s="6">
        <v>0</v>
      </c>
    </row>
    <row r="16" spans="1:3" ht="45.75" customHeight="1" x14ac:dyDescent="0.25">
      <c r="A16" s="17" t="s">
        <v>15</v>
      </c>
      <c r="B16" s="4">
        <f>B17+B18</f>
        <v>7076719.3399999999</v>
      </c>
      <c r="C16" s="4">
        <f>C17+C18</f>
        <v>4765948.67</v>
      </c>
    </row>
    <row r="17" spans="1:11" ht="15.75" x14ac:dyDescent="0.25">
      <c r="A17" s="22" t="s">
        <v>13</v>
      </c>
      <c r="B17" s="6">
        <f>2292391.64+1738994.7+801939+1835205+408189</f>
        <v>7076719.3399999999</v>
      </c>
      <c r="C17" s="6">
        <f>1530475.47+1205251.2+534626+1223470+272126</f>
        <v>4765948.67</v>
      </c>
    </row>
    <row r="18" spans="1:11" ht="15.75" x14ac:dyDescent="0.25">
      <c r="A18" s="16" t="s">
        <v>14</v>
      </c>
      <c r="B18" s="6">
        <v>0</v>
      </c>
      <c r="C18" s="6">
        <v>0</v>
      </c>
    </row>
    <row r="19" spans="1:11" ht="28.5" customHeight="1" x14ac:dyDescent="0.25">
      <c r="A19" s="5" t="s">
        <v>16</v>
      </c>
      <c r="B19" s="4">
        <f>B20+B36+B21+B22+B23</f>
        <v>0</v>
      </c>
      <c r="C19" s="4">
        <f>C20+C36+C21+C22+C23</f>
        <v>0</v>
      </c>
    </row>
    <row r="20" spans="1:11" ht="15.75" x14ac:dyDescent="0.25">
      <c r="A20" s="19" t="s">
        <v>17</v>
      </c>
      <c r="B20" s="6">
        <v>0</v>
      </c>
      <c r="C20" s="6">
        <v>0</v>
      </c>
    </row>
    <row r="21" spans="1:11" ht="31.5" x14ac:dyDescent="0.25">
      <c r="A21" s="19" t="s">
        <v>19</v>
      </c>
      <c r="B21" s="6">
        <v>0</v>
      </c>
      <c r="C21" s="6">
        <v>0</v>
      </c>
    </row>
    <row r="22" spans="1:11" ht="15.75" x14ac:dyDescent="0.25">
      <c r="A22" s="19" t="s">
        <v>20</v>
      </c>
      <c r="B22" s="6">
        <v>0</v>
      </c>
      <c r="C22" s="6">
        <v>0</v>
      </c>
    </row>
    <row r="23" spans="1:11" ht="15.75" x14ac:dyDescent="0.25">
      <c r="A23" s="19" t="s">
        <v>21</v>
      </c>
      <c r="B23" s="6">
        <v>0</v>
      </c>
      <c r="C23" s="6">
        <v>0</v>
      </c>
    </row>
    <row r="24" spans="1:11" ht="19.5" customHeight="1" x14ac:dyDescent="0.25">
      <c r="A24" s="20"/>
      <c r="B24" s="9"/>
      <c r="C24" s="9"/>
    </row>
    <row r="25" spans="1:11" ht="33" customHeight="1" x14ac:dyDescent="0.25">
      <c r="A25" s="23" t="s">
        <v>32</v>
      </c>
      <c r="B25" s="24">
        <f>B19+B16+B7</f>
        <v>8768936.4800000004</v>
      </c>
      <c r="C25" s="24">
        <f>C19+C16+C7</f>
        <v>6249865.6099999994</v>
      </c>
    </row>
    <row r="26" spans="1:11" ht="31.5" customHeight="1" thickBot="1" x14ac:dyDescent="0.3">
      <c r="A26" s="46"/>
      <c r="B26" s="47"/>
      <c r="C26" s="48"/>
    </row>
    <row r="27" spans="1:11" ht="33" customHeight="1" x14ac:dyDescent="0.25">
      <c r="A27" s="21" t="s">
        <v>22</v>
      </c>
      <c r="B27" s="13"/>
      <c r="C27" s="13"/>
    </row>
    <row r="28" spans="1:11" ht="24.75" customHeight="1" x14ac:dyDescent="0.3">
      <c r="A28" s="26" t="s">
        <v>23</v>
      </c>
      <c r="B28" s="7">
        <f>B29+B30+B31</f>
        <v>5985394.0600000005</v>
      </c>
      <c r="C28" s="41">
        <f>C29+C30+C31</f>
        <v>3111613.5</v>
      </c>
      <c r="D28" s="29"/>
      <c r="E28" s="29"/>
      <c r="F28" s="29"/>
      <c r="G28" s="29"/>
      <c r="H28" s="29"/>
      <c r="I28" s="29"/>
    </row>
    <row r="29" spans="1:11" ht="18.75" x14ac:dyDescent="0.3">
      <c r="A29" s="22" t="s">
        <v>24</v>
      </c>
      <c r="B29" s="6">
        <v>3651656.49</v>
      </c>
      <c r="C29" s="43">
        <v>2425712.4900000002</v>
      </c>
      <c r="D29" s="31"/>
      <c r="E29" s="30"/>
      <c r="F29" s="30"/>
      <c r="G29" s="30"/>
      <c r="H29" s="30"/>
      <c r="I29" s="30"/>
      <c r="J29" s="30"/>
      <c r="K29" s="29"/>
    </row>
    <row r="30" spans="1:11" ht="18.75" x14ac:dyDescent="0.3">
      <c r="A30" s="22" t="s">
        <v>25</v>
      </c>
      <c r="B30" s="6">
        <v>695997.48</v>
      </c>
      <c r="C30" s="43">
        <v>169391.25</v>
      </c>
      <c r="D30" s="31"/>
      <c r="E30" s="30"/>
      <c r="F30" s="30"/>
      <c r="G30" s="30"/>
      <c r="H30" s="30"/>
      <c r="I30" s="30"/>
      <c r="J30" s="30"/>
      <c r="K30" s="29"/>
    </row>
    <row r="31" spans="1:11" ht="18.75" x14ac:dyDescent="0.3">
      <c r="A31" s="22" t="s">
        <v>26</v>
      </c>
      <c r="B31" s="6">
        <v>1637740.09</v>
      </c>
      <c r="C31" s="43">
        <v>516509.76</v>
      </c>
      <c r="D31" s="31"/>
      <c r="E31" s="30"/>
      <c r="F31" s="30"/>
      <c r="G31" s="30"/>
      <c r="H31" s="30"/>
      <c r="I31" s="30"/>
      <c r="J31" s="30"/>
      <c r="K31" s="29"/>
    </row>
    <row r="32" spans="1:11" ht="43.5" customHeight="1" x14ac:dyDescent="0.3">
      <c r="A32" s="17" t="s">
        <v>27</v>
      </c>
      <c r="B32" s="4">
        <f>SUM(B33:B41)</f>
        <v>1190856.58</v>
      </c>
      <c r="C32" s="42">
        <f>SUM(C33:C41)</f>
        <v>771072.4</v>
      </c>
      <c r="D32" s="31"/>
      <c r="E32" s="30"/>
      <c r="F32" s="30"/>
      <c r="G32" s="30"/>
      <c r="H32" s="30"/>
      <c r="I32" s="30"/>
      <c r="J32" s="30"/>
      <c r="K32" s="29"/>
    </row>
    <row r="33" spans="1:13" ht="18.75" x14ac:dyDescent="0.3">
      <c r="A33" s="22" t="s">
        <v>28</v>
      </c>
      <c r="B33" s="6">
        <v>768402.58</v>
      </c>
      <c r="C33" s="43">
        <v>489436.4</v>
      </c>
      <c r="D33" s="31"/>
      <c r="E33" s="30"/>
      <c r="F33" s="30"/>
      <c r="G33" s="30"/>
      <c r="H33" s="30"/>
      <c r="I33" s="30"/>
      <c r="J33" s="30"/>
      <c r="K33" s="29"/>
      <c r="L33" s="30"/>
      <c r="M33" s="28"/>
    </row>
    <row r="34" spans="1:13" ht="18.75" x14ac:dyDescent="0.3">
      <c r="A34" s="22" t="s">
        <v>29</v>
      </c>
      <c r="B34" s="6">
        <v>0</v>
      </c>
      <c r="C34" s="43">
        <v>0</v>
      </c>
      <c r="D34" s="31"/>
      <c r="E34" s="30"/>
      <c r="F34" s="30"/>
      <c r="G34" s="30"/>
      <c r="H34" s="30"/>
      <c r="I34" s="30"/>
      <c r="J34" s="30"/>
      <c r="K34" s="29"/>
    </row>
    <row r="35" spans="1:13" ht="18.75" x14ac:dyDescent="0.3">
      <c r="A35" s="19" t="s">
        <v>30</v>
      </c>
      <c r="B35" s="6">
        <v>0</v>
      </c>
      <c r="C35" s="43">
        <v>0</v>
      </c>
      <c r="D35" s="31"/>
      <c r="E35" s="30"/>
      <c r="F35" s="30"/>
      <c r="G35" s="30"/>
      <c r="H35" s="30"/>
      <c r="I35" s="30"/>
      <c r="J35" s="30"/>
      <c r="K35" s="29"/>
    </row>
    <row r="36" spans="1:13" ht="18.75" x14ac:dyDescent="0.3">
      <c r="A36" s="19" t="s">
        <v>18</v>
      </c>
      <c r="B36" s="6">
        <v>0</v>
      </c>
      <c r="C36" s="43">
        <v>0</v>
      </c>
      <c r="D36" s="31"/>
      <c r="E36" s="30"/>
      <c r="F36" s="30"/>
      <c r="G36" s="30"/>
      <c r="H36" s="30"/>
      <c r="I36" s="30"/>
      <c r="J36" s="30"/>
      <c r="K36" s="29"/>
    </row>
    <row r="37" spans="1:13" ht="18.75" x14ac:dyDescent="0.3">
      <c r="A37" s="19" t="s">
        <v>31</v>
      </c>
      <c r="B37" s="6">
        <v>422454</v>
      </c>
      <c r="C37" s="43">
        <v>281636</v>
      </c>
      <c r="D37" s="31"/>
      <c r="E37" s="30"/>
      <c r="F37" s="30"/>
      <c r="G37" s="30"/>
      <c r="H37" s="30"/>
      <c r="I37" s="30"/>
      <c r="J37" s="30"/>
      <c r="K37" s="29"/>
    </row>
    <row r="38" spans="1:13" ht="18.75" x14ac:dyDescent="0.3">
      <c r="A38" s="19" t="s">
        <v>33</v>
      </c>
      <c r="B38" s="6">
        <v>0</v>
      </c>
      <c r="C38" s="43">
        <v>0</v>
      </c>
      <c r="D38" s="29"/>
      <c r="E38" s="29"/>
      <c r="F38" s="29"/>
      <c r="G38" s="29"/>
      <c r="H38" s="29"/>
      <c r="I38" s="30"/>
      <c r="J38" s="29"/>
      <c r="K38" s="29"/>
    </row>
    <row r="39" spans="1:13" ht="18.75" x14ac:dyDescent="0.3">
      <c r="A39" s="19" t="s">
        <v>34</v>
      </c>
      <c r="B39" s="6">
        <v>0</v>
      </c>
      <c r="C39" s="43">
        <v>0</v>
      </c>
      <c r="D39" s="31"/>
      <c r="E39" s="31"/>
      <c r="F39" s="31"/>
      <c r="G39" s="31"/>
      <c r="H39" s="31"/>
      <c r="I39" s="30"/>
      <c r="J39" s="29"/>
      <c r="K39" s="29"/>
    </row>
    <row r="40" spans="1:13" ht="18.75" x14ac:dyDescent="0.3">
      <c r="A40" s="19" t="s">
        <v>35</v>
      </c>
      <c r="B40" s="6">
        <v>0</v>
      </c>
      <c r="C40" s="43">
        <v>0</v>
      </c>
      <c r="D40" s="29"/>
      <c r="E40" s="29"/>
      <c r="F40" s="29"/>
      <c r="G40" s="29"/>
      <c r="H40" s="29"/>
      <c r="I40" s="29"/>
    </row>
    <row r="41" spans="1:13" ht="18.75" x14ac:dyDescent="0.3">
      <c r="A41" s="19" t="s">
        <v>36</v>
      </c>
      <c r="B41" s="6">
        <v>0</v>
      </c>
      <c r="C41" s="43">
        <v>0</v>
      </c>
      <c r="D41" s="29"/>
      <c r="E41" s="29"/>
      <c r="F41" s="29"/>
      <c r="G41" s="29"/>
      <c r="H41" s="29"/>
      <c r="I41" s="29"/>
    </row>
    <row r="42" spans="1:13" ht="18.75" x14ac:dyDescent="0.3">
      <c r="A42" s="18" t="s">
        <v>13</v>
      </c>
      <c r="B42" s="7">
        <f>B43+B44+B45</f>
        <v>0</v>
      </c>
      <c r="C42" s="41">
        <f>C43+C44+C45</f>
        <v>0</v>
      </c>
      <c r="D42" s="29"/>
      <c r="E42" s="29"/>
      <c r="F42" s="29"/>
      <c r="G42" s="29"/>
      <c r="H42" s="29"/>
      <c r="I42" s="29"/>
    </row>
    <row r="43" spans="1:13" ht="18.75" x14ac:dyDescent="0.3">
      <c r="A43" s="19" t="s">
        <v>37</v>
      </c>
      <c r="B43" s="6">
        <v>0</v>
      </c>
      <c r="C43" s="43">
        <v>0</v>
      </c>
      <c r="I43" s="30"/>
    </row>
    <row r="44" spans="1:13" ht="18.75" x14ac:dyDescent="0.3">
      <c r="A44" s="19" t="s">
        <v>0</v>
      </c>
      <c r="B44" s="6">
        <v>0</v>
      </c>
      <c r="C44" s="43">
        <v>0</v>
      </c>
      <c r="I44" s="29"/>
    </row>
    <row r="45" spans="1:13" ht="18.75" x14ac:dyDescent="0.3">
      <c r="A45" s="19" t="s">
        <v>38</v>
      </c>
      <c r="B45" s="6">
        <v>0</v>
      </c>
      <c r="C45" s="43">
        <v>0</v>
      </c>
      <c r="I45" s="29"/>
    </row>
    <row r="46" spans="1:13" ht="15.75" x14ac:dyDescent="0.25">
      <c r="A46" s="5" t="s">
        <v>39</v>
      </c>
      <c r="B46" s="4">
        <f>B47+B48+B49+B50+B51</f>
        <v>0</v>
      </c>
      <c r="C46" s="42">
        <f>C47+C48+C49+C50+C51</f>
        <v>0</v>
      </c>
    </row>
    <row r="47" spans="1:13" x14ac:dyDescent="0.25">
      <c r="A47" s="1" t="s">
        <v>40</v>
      </c>
      <c r="B47" s="8">
        <v>0</v>
      </c>
      <c r="C47" s="44">
        <v>0</v>
      </c>
    </row>
    <row r="48" spans="1:13" x14ac:dyDescent="0.25">
      <c r="A48" s="1" t="s">
        <v>41</v>
      </c>
      <c r="B48" s="8">
        <v>0</v>
      </c>
      <c r="C48" s="44">
        <v>0</v>
      </c>
    </row>
    <row r="49" spans="1:9" x14ac:dyDescent="0.25">
      <c r="A49" s="25" t="s">
        <v>49</v>
      </c>
      <c r="B49" s="8">
        <v>0</v>
      </c>
      <c r="C49" s="44">
        <v>0</v>
      </c>
    </row>
    <row r="50" spans="1:9" x14ac:dyDescent="0.25">
      <c r="A50" s="1" t="s">
        <v>50</v>
      </c>
      <c r="B50" s="8">
        <v>0</v>
      </c>
      <c r="C50" s="44">
        <v>0</v>
      </c>
    </row>
    <row r="51" spans="1:9" ht="15.75" thickBot="1" x14ac:dyDescent="0.3">
      <c r="A51" s="46" t="s">
        <v>42</v>
      </c>
      <c r="B51" s="51">
        <v>0</v>
      </c>
      <c r="C51" s="52">
        <v>0</v>
      </c>
    </row>
    <row r="52" spans="1:9" ht="18.75" x14ac:dyDescent="0.25">
      <c r="A52" s="18" t="s">
        <v>43</v>
      </c>
      <c r="B52" s="7">
        <f>B53+B54+B55+B56+B57+B58</f>
        <v>125186.5</v>
      </c>
      <c r="C52" s="41">
        <f>C53+C54+C55+C56+C57+C58</f>
        <v>5186.5</v>
      </c>
    </row>
    <row r="53" spans="1:9" ht="31.5" x14ac:dyDescent="0.25">
      <c r="A53" s="19" t="s">
        <v>44</v>
      </c>
      <c r="B53" s="27">
        <v>0</v>
      </c>
      <c r="C53" s="45">
        <v>0</v>
      </c>
    </row>
    <row r="54" spans="1:9" ht="15.75" x14ac:dyDescent="0.25">
      <c r="A54" s="19" t="s">
        <v>45</v>
      </c>
      <c r="B54" s="27">
        <v>0</v>
      </c>
      <c r="C54" s="45">
        <v>0</v>
      </c>
    </row>
    <row r="55" spans="1:9" ht="15.75" x14ac:dyDescent="0.25">
      <c r="A55" s="19" t="s">
        <v>46</v>
      </c>
      <c r="B55" s="27">
        <v>0</v>
      </c>
      <c r="C55" s="45">
        <v>0</v>
      </c>
    </row>
    <row r="56" spans="1:9" ht="31.5" x14ac:dyDescent="0.25">
      <c r="A56" s="19" t="s">
        <v>47</v>
      </c>
      <c r="B56" s="27">
        <v>0</v>
      </c>
      <c r="C56" s="45">
        <v>0</v>
      </c>
    </row>
    <row r="57" spans="1:9" ht="14.25" customHeight="1" x14ac:dyDescent="0.25">
      <c r="A57" s="19" t="s">
        <v>48</v>
      </c>
      <c r="B57" s="27">
        <v>0</v>
      </c>
      <c r="C57" s="45">
        <v>0</v>
      </c>
    </row>
    <row r="58" spans="1:9" ht="14.25" customHeight="1" x14ac:dyDescent="0.25">
      <c r="A58" s="19" t="s">
        <v>51</v>
      </c>
      <c r="B58" s="27">
        <v>125186.5</v>
      </c>
      <c r="C58" s="45">
        <v>5186.5</v>
      </c>
    </row>
    <row r="59" spans="1:9" ht="18.75" x14ac:dyDescent="0.25">
      <c r="A59" s="18" t="s">
        <v>52</v>
      </c>
      <c r="B59" s="7">
        <f>B60</f>
        <v>0</v>
      </c>
      <c r="C59" s="41">
        <f>C60</f>
        <v>0</v>
      </c>
    </row>
    <row r="60" spans="1:9" ht="15.75" x14ac:dyDescent="0.25">
      <c r="A60" s="19" t="s">
        <v>53</v>
      </c>
      <c r="B60" s="6">
        <v>0</v>
      </c>
      <c r="C60" s="43">
        <v>0</v>
      </c>
      <c r="D60" s="28"/>
      <c r="E60" s="28"/>
      <c r="F60" s="28"/>
      <c r="G60" s="28"/>
      <c r="H60" s="28"/>
      <c r="I60" s="28"/>
    </row>
    <row r="61" spans="1:9" ht="21.75" thickBot="1" x14ac:dyDescent="0.3">
      <c r="A61" s="49" t="s">
        <v>54</v>
      </c>
      <c r="B61" s="10">
        <f>B59+B52+B46+B42+B32+B28</f>
        <v>7301437.1400000006</v>
      </c>
      <c r="C61" s="50">
        <f>C59+C52+C46+C42+C32+C28</f>
        <v>3887872.4</v>
      </c>
    </row>
    <row r="62" spans="1:9" ht="21.75" thickBot="1" x14ac:dyDescent="0.3">
      <c r="A62" s="11" t="s">
        <v>55</v>
      </c>
      <c r="B62" s="12">
        <f>B25-B61</f>
        <v>1467499.3399999999</v>
      </c>
      <c r="C62" s="12">
        <f>C25-C61</f>
        <v>2361993.2099999995</v>
      </c>
    </row>
    <row r="64" spans="1:9" x14ac:dyDescent="0.25">
      <c r="A64" s="32"/>
      <c r="B64" s="32"/>
      <c r="C64" s="33"/>
      <c r="D64" s="33"/>
      <c r="E64" s="34"/>
    </row>
    <row r="65" spans="1:5" x14ac:dyDescent="0.25">
      <c r="A65" s="35"/>
      <c r="B65" s="36"/>
      <c r="C65" s="37"/>
      <c r="D65" s="37"/>
      <c r="E65" s="37"/>
    </row>
    <row r="66" spans="1:5" x14ac:dyDescent="0.25">
      <c r="A66" s="38"/>
      <c r="B66" s="39"/>
      <c r="C66" s="40"/>
      <c r="D66" s="40"/>
      <c r="E66" s="40"/>
    </row>
  </sheetData>
  <mergeCells count="3">
    <mergeCell ref="A1:C1"/>
    <mergeCell ref="A2:C2"/>
    <mergeCell ref="A3:C3"/>
  </mergeCells>
  <pageMargins left="0.68" right="0.6692913385826772" top="0.27559055118110237" bottom="1.1811023622047245" header="0.31496062992125984" footer="0.31496062992125984"/>
  <pageSetup scale="80" orientation="landscape" r:id="rId1"/>
  <headerFooter>
    <oddFooter>&amp;LELABORO:
LIC. AARON CORTEZ AVILES
TESORERO MUNICIPAL&amp;CREVISO:
C. ALEJANDRO GONZALEZ MENDEZ
PRESIDENTE MUNICIPAL&amp;RVo. Bo.
C. MARISOL GARCIA RAMIREZ
SINDICO PROCURADOR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diciembre</vt:lpstr>
      <vt:lpstr>SEPTEIMBRE</vt:lpstr>
      <vt:lpstr>JUNIO</vt:lpstr>
      <vt:lpstr>MARZO</vt:lpstr>
      <vt:lpstr>diciembre!Títulos_a_imprimir</vt:lpstr>
      <vt:lpstr>JUNIO!Títulos_a_imprimir</vt:lpstr>
      <vt:lpstr>MARZO!Títulos_a_imprimir</vt:lpstr>
      <vt:lpstr>SEPTEIMBRE!Títulos_a_imprimir</vt:lpstr>
    </vt:vector>
  </TitlesOfParts>
  <Company>Personal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Propietario</dc:creator>
  <cp:lastModifiedBy>ASUS</cp:lastModifiedBy>
  <cp:lastPrinted>2016-09-12T11:51:10Z</cp:lastPrinted>
  <dcterms:created xsi:type="dcterms:W3CDTF">2015-05-21T14:43:16Z</dcterms:created>
  <dcterms:modified xsi:type="dcterms:W3CDTF">2017-03-30T20:35:17Z</dcterms:modified>
</cp:coreProperties>
</file>