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A(ESTADOS FINANCIEROS)\"/>
    </mc:Choice>
  </mc:AlternateContent>
  <bookViews>
    <workbookView xWindow="120" yWindow="30" windowWidth="18915" windowHeight="10545" activeTab="1"/>
  </bookViews>
  <sheets>
    <sheet name="DICIEMBRE" sheetId="10" r:id="rId1"/>
    <sheet name="SEPTIEMBRE2" sheetId="11" r:id="rId2"/>
    <sheet name="JUNIO" sheetId="6" r:id="rId3"/>
    <sheet name="MARZO" sheetId="3" r:id="rId4"/>
  </sheets>
  <definedNames>
    <definedName name="_xlnm.Print_Titles" localSheetId="2">JUNIO!$1:$4</definedName>
    <definedName name="_xlnm.Print_Titles" localSheetId="3">MARZO!$1:$4</definedName>
    <definedName name="_xlnm.Print_Titles" localSheetId="1">SEPTIEMBRE2!$1:$4</definedName>
  </definedNames>
  <calcPr calcId="152511"/>
</workbook>
</file>

<file path=xl/calcChain.xml><?xml version="1.0" encoding="utf-8"?>
<calcChain xmlns="http://schemas.openxmlformats.org/spreadsheetml/2006/main">
  <c r="F44" i="11" l="1"/>
  <c r="F48" i="11" s="1"/>
  <c r="E44" i="11"/>
  <c r="E48" i="11" s="1"/>
  <c r="F39" i="11"/>
  <c r="E39" i="11"/>
  <c r="F37" i="11"/>
  <c r="E37" i="11"/>
  <c r="F32" i="11"/>
  <c r="E32" i="11"/>
  <c r="F18" i="11"/>
  <c r="F26" i="11" s="1"/>
  <c r="E18" i="11"/>
  <c r="E26" i="11" s="1"/>
  <c r="C18" i="11"/>
  <c r="C30" i="11" s="1"/>
  <c r="B18" i="11"/>
  <c r="B30" i="11" s="1"/>
  <c r="B32" i="11" s="1"/>
  <c r="B50" i="11" s="1"/>
  <c r="E16" i="11"/>
  <c r="B16" i="11"/>
  <c r="F14" i="11"/>
  <c r="C9" i="11"/>
  <c r="B8" i="11"/>
  <c r="F6" i="11"/>
  <c r="F16" i="11" s="1"/>
  <c r="F28" i="11" s="1"/>
  <c r="E6" i="11"/>
  <c r="C6" i="11"/>
  <c r="C16" i="11" s="1"/>
  <c r="B6" i="11"/>
  <c r="E28" i="11" l="1"/>
  <c r="E50" i="11" s="1"/>
  <c r="C32" i="11"/>
  <c r="C50" i="11" s="1"/>
  <c r="F50" i="11"/>
  <c r="F44" i="10" l="1"/>
  <c r="F48" i="10" s="1"/>
  <c r="E44" i="10"/>
  <c r="E48" i="10" s="1"/>
  <c r="F39" i="10"/>
  <c r="E39" i="10"/>
  <c r="F37" i="10"/>
  <c r="E37" i="10"/>
  <c r="F32" i="10"/>
  <c r="E32" i="10"/>
  <c r="F18" i="10"/>
  <c r="F26" i="10" s="1"/>
  <c r="E18" i="10"/>
  <c r="E26" i="10" s="1"/>
  <c r="C18" i="10"/>
  <c r="C30" i="10" s="1"/>
  <c r="B18" i="10"/>
  <c r="B30" i="10" s="1"/>
  <c r="B32" i="10" s="1"/>
  <c r="B50" i="10" s="1"/>
  <c r="F14" i="10"/>
  <c r="C9" i="10"/>
  <c r="C6" i="10" s="1"/>
  <c r="C16" i="10" s="1"/>
  <c r="F6" i="10"/>
  <c r="F16" i="10" s="1"/>
  <c r="F28" i="10" s="1"/>
  <c r="E6" i="10"/>
  <c r="E16" i="10" s="1"/>
  <c r="E28" i="10" s="1"/>
  <c r="B6" i="10"/>
  <c r="B16" i="10" s="1"/>
  <c r="E50" i="10" l="1"/>
  <c r="C32" i="10"/>
  <c r="C50" i="10" s="1"/>
  <c r="F50" i="10"/>
  <c r="F44" i="6" l="1"/>
  <c r="E44" i="6"/>
  <c r="F39" i="6"/>
  <c r="E39" i="6"/>
  <c r="F37" i="6"/>
  <c r="E37" i="6"/>
  <c r="F32" i="6"/>
  <c r="E32" i="6"/>
  <c r="F18" i="6"/>
  <c r="F26" i="6" s="1"/>
  <c r="E18" i="6"/>
  <c r="E26" i="6" s="1"/>
  <c r="C18" i="6"/>
  <c r="C30" i="6" s="1"/>
  <c r="B18" i="6"/>
  <c r="B30" i="6" s="1"/>
  <c r="B32" i="6" s="1"/>
  <c r="B50" i="6" s="1"/>
  <c r="F14" i="6"/>
  <c r="C9" i="6"/>
  <c r="C6" i="6" s="1"/>
  <c r="C16" i="6" s="1"/>
  <c r="F6" i="6"/>
  <c r="F16" i="6" s="1"/>
  <c r="F28" i="6" s="1"/>
  <c r="E6" i="6"/>
  <c r="E16" i="6" s="1"/>
  <c r="E28" i="6" s="1"/>
  <c r="B6" i="6"/>
  <c r="B16" i="6" s="1"/>
  <c r="F48" i="6" l="1"/>
  <c r="E48" i="6"/>
  <c r="E50" i="6"/>
  <c r="C32" i="6"/>
  <c r="C50" i="6" s="1"/>
  <c r="F50" i="6"/>
  <c r="F44" i="3" l="1"/>
  <c r="E44" i="3"/>
  <c r="F39" i="3"/>
  <c r="E39" i="3"/>
  <c r="F37" i="3"/>
  <c r="E37" i="3"/>
  <c r="F32" i="3"/>
  <c r="E32" i="3"/>
  <c r="F18" i="3"/>
  <c r="F26" i="3" s="1"/>
  <c r="E18" i="3"/>
  <c r="E26" i="3" s="1"/>
  <c r="C18" i="3"/>
  <c r="C30" i="3" s="1"/>
  <c r="B18" i="3"/>
  <c r="B30" i="3" s="1"/>
  <c r="F14" i="3"/>
  <c r="C9" i="3"/>
  <c r="C6" i="3" s="1"/>
  <c r="C16" i="3" s="1"/>
  <c r="F6" i="3"/>
  <c r="F16" i="3" s="1"/>
  <c r="F28" i="3" s="1"/>
  <c r="E6" i="3"/>
  <c r="E16" i="3" s="1"/>
  <c r="E28" i="3" s="1"/>
  <c r="B6" i="3"/>
  <c r="B16" i="3" s="1"/>
  <c r="F48" i="3" l="1"/>
  <c r="F50" i="3" s="1"/>
  <c r="E48" i="3"/>
  <c r="E50" i="3" s="1"/>
  <c r="C32" i="3"/>
  <c r="C50" i="3" s="1"/>
  <c r="B32" i="3"/>
  <c r="B50" i="3" s="1"/>
</calcChain>
</file>

<file path=xl/sharedStrings.xml><?xml version="1.0" encoding="utf-8"?>
<sst xmlns="http://schemas.openxmlformats.org/spreadsheetml/2006/main" count="260" uniqueCount="69">
  <si>
    <t>MUNICIPIO DE EMILIANO ZAPATA, HIDALGO</t>
  </si>
  <si>
    <t>ESTADO DE SITUACION FINANCIERA</t>
  </si>
  <si>
    <t>ACTIVO</t>
  </si>
  <si>
    <t>PASIVO</t>
  </si>
  <si>
    <t>Activo Circulante</t>
  </si>
  <si>
    <t>Pasivo Circulante</t>
  </si>
  <si>
    <t>Efectivo y Equivalente</t>
  </si>
  <si>
    <t>Cuentas por Pagar a Corto Plazo</t>
  </si>
  <si>
    <t>Derechos a recibir Efectivo y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</si>
  <si>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</si>
  <si>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</si>
  <si>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</si>
  <si>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</si>
  <si>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</si>
  <si>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</si>
  <si>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</si>
  <si>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</si>
  <si>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Administraciñon a corto Plazo</t>
  </si>
  <si>
    <t xml:space="preserve">Otros Activos Circulantes </t>
  </si>
  <si>
    <t>Provisiones a Corto Plazo</t>
  </si>
  <si>
    <t>Otros Pasivos a Corto Plazo</t>
  </si>
  <si>
    <t>total de Activos Circulantes</t>
  </si>
  <si>
    <t>Total de Pasivo Circulante</t>
  </si>
  <si>
    <t>Activo No Circulante</t>
  </si>
  <si>
    <t>Pasivo no Circulante</t>
  </si>
  <si>
    <t>Inversiones financieras a Largo Plazo</t>
  </si>
  <si>
    <t>Cuentas por Pagar a Largo Plazo</t>
  </si>
  <si>
    <t>Derechos a Recibir Efectivo o Equivantes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</si>
  <si>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</si>
  <si>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</si>
  <si>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</si>
  <si>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</si>
  <si>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</si>
  <si>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</si>
  <si>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</si>
  <si>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</si>
  <si>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</si>
  <si>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</si>
  <si>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</si>
  <si>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</si>
  <si>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</si>
  <si>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</si>
  <si>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Circulantes.</t>
  </si>
  <si>
    <t>HACIENDA PUBLICA/PATRIMONIO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</si>
  <si>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</si>
  <si>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</si>
  <si>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</si>
  <si>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</si>
  <si>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</si>
  <si>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</si>
  <si>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</si>
  <si>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</si>
  <si>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</si>
  <si>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</si>
  <si>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</si>
  <si>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</si>
  <si>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</si>
  <si>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</si>
  <si>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</si>
  <si>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</si>
  <si>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            ELABORO:                                                                                              REVISO:                                                                         Vo. Bo.</t>
  </si>
  <si>
    <t xml:space="preserve">        LIC. AARON CORTEZ AVILES                                                                                         C.ALEJANDRO GONZALEZ MENDEZ                                                          C. MARISOL GARCIA RAMIREZ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</si>
  <si>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</si>
  <si>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>AL 31 DE MARZO DE 2016</t>
  </si>
  <si>
    <t>AL 30 DE JUNIO DE 2016</t>
  </si>
  <si>
    <t>AL 30 DE DICIEMBRE DE 2006</t>
  </si>
  <si>
    <t xml:space="preserve">               ELABORO:                                                                                          REVISO:                                                                         Vo. Bo.</t>
  </si>
  <si>
    <t xml:space="preserve">     L.A.P. MAURICIO W. MENDOZA SALAZAR                                                                             C. PR. ANTONIO ESPINOZA ESPINOZA                                                  C. ANAHI ORTIZ AVELAR</t>
  </si>
  <si>
    <t>AL 30 DE SEPTEIMBRE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</si>
</sst>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3"/>
      <name val="Agency FB"/>
      <family val="2"/>
    </font>
    <font>
      <b/>
      <sz val="10"/>
      <name val="Agency FB"/>
      <family val="2"/>
    </font>
    <font>
      <sz val="13"/>
      <name val="Agency FB"/>
      <family val="2"/>
    </font>
    <font>
      <sz val="10"/>
      <name val="Agency FB"/>
      <family val="2"/>
    </font>
    <font>
      <sz val="13"/>
      <color theme="1"/>
      <name val="Calibri"/>
      <family val="2"/>
      <scheme val="minor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164" fontId="12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4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/>
    <xf numFmtId="4" fontId="15" fillId="0" borderId="0" xfId="0" applyNumberFormat="1" applyFont="1" applyBorder="1" applyAlignment="1"/>
    <xf numFmtId="4" fontId="15" fillId="0" borderId="0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 applyAlignment="1"/>
    <xf numFmtId="4" fontId="17" fillId="0" borderId="0" xfId="0" applyNumberFormat="1" applyFont="1" applyBorder="1" applyAlignment="1"/>
    <xf numFmtId="0" fontId="16" fillId="0" borderId="0" xfId="0" applyFont="1" applyBorder="1" applyAlignment="1">
      <alignment horizontal="left"/>
    </xf>
    <xf numFmtId="0" fontId="16" fillId="0" borderId="0" xfId="0" applyFont="1"/>
    <xf numFmtId="4" fontId="16" fillId="0" borderId="0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0" fontId="18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/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/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/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/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B72" sqref="B72"/>
    </sheetView>
  </sheetViews>
  <sheetFormatPr baseColWidth="10" defaultRowHeight="15" x14ac:dyDescent="0.25"/>
  <cols>
    <col min="1" max="1" width="26.140625" customWidth="1"/>
    <col min="2" max="2" width="20.85546875" customWidth="1"/>
    <col min="3" max="3" width="26.42578125" customWidth="1"/>
    <col min="4" max="4" width="14" customWidth="1"/>
    <col min="5" max="5" width="26" customWidth="1"/>
    <col min="6" max="6" width="21.7109375" customWidth="1"/>
  </cols>
  <sheetData>
    <row r="1" spans="1:6" ht="15.75" thickTop="1" x14ac:dyDescent="0.25">
      <c r="A1" s="51" t="s">
        <v>0</v>
      </c>
      <c r="B1" s="52"/>
      <c r="C1" s="52"/>
      <c r="D1" s="52"/>
      <c r="E1" s="52"/>
      <c r="F1" s="53"/>
    </row>
    <row r="2" spans="1:6" x14ac:dyDescent="0.25">
      <c r="A2" s="54" t="s">
        <v>1</v>
      </c>
      <c r="B2" s="55"/>
      <c r="C2" s="55"/>
      <c r="D2" s="55"/>
      <c r="E2" s="55"/>
      <c r="F2" s="56"/>
    </row>
    <row r="3" spans="1:6" ht="15.75" thickBot="1" x14ac:dyDescent="0.3">
      <c r="A3" s="54" t="s">
        <v>65</v>
      </c>
      <c r="B3" s="55"/>
      <c r="C3" s="55"/>
      <c r="D3" s="55"/>
      <c r="E3" s="55"/>
      <c r="F3" s="56"/>
    </row>
    <row r="4" spans="1:6" ht="19.5" thickBot="1" x14ac:dyDescent="0.3">
      <c r="A4" s="1" t="s">
        <v>2</v>
      </c>
      <c r="B4" s="2">
        <v>2016</v>
      </c>
      <c r="C4" s="2">
        <v>2015</v>
      </c>
      <c r="D4" s="3" t="s">
        <v>3</v>
      </c>
      <c r="E4" s="2">
        <v>2016</v>
      </c>
      <c r="F4" s="4">
        <v>2015</v>
      </c>
    </row>
    <row r="5" spans="1:6" x14ac:dyDescent="0.25">
      <c r="A5" s="5"/>
      <c r="B5" s="6"/>
      <c r="C5" s="7"/>
      <c r="D5" s="8"/>
      <c r="E5" s="7"/>
      <c r="F5" s="9"/>
    </row>
    <row r="6" spans="1:6" ht="31.5" x14ac:dyDescent="0.25">
      <c r="A6" s="10" t="s">
        <v>4</v>
      </c>
      <c r="B6" s="11">
        <f>B7+B8+B9+B10+B11+B12+B13</f>
        <v>10626906.02</v>
      </c>
      <c r="C6" s="11">
        <f>C7+C8+C9+C10+C11+C12+C13</f>
        <v>5872769.0800000001</v>
      </c>
      <c r="D6" s="12" t="s">
        <v>5</v>
      </c>
      <c r="E6" s="11">
        <f>E7+E8+E9+E9+E10+E10+E11+E12+E13+E14</f>
        <v>4668759.18</v>
      </c>
      <c r="F6" s="11">
        <f>F7+F8+F9+F9+F10+F10+F11+F12+F13+F14</f>
        <v>3821512.37</v>
      </c>
    </row>
    <row r="7" spans="1:6" ht="36" x14ac:dyDescent="0.25">
      <c r="A7" s="13" t="s">
        <v>6</v>
      </c>
      <c r="B7" s="14">
        <v>6104513.7599999998</v>
      </c>
      <c r="C7" s="14">
        <v>2281293.9500000002</v>
      </c>
      <c r="D7" s="15" t="s">
        <v>7</v>
      </c>
      <c r="E7" s="14">
        <v>719378.53</v>
      </c>
      <c r="F7" s="14">
        <v>219640.31</v>
      </c>
    </row>
    <row r="8" spans="1:6" ht="48" x14ac:dyDescent="0.25">
      <c r="A8" s="13" t="s">
        <v>8</v>
      </c>
      <c r="B8" s="14">
        <v>3928357.59</v>
      </c>
      <c r="C8" s="14">
        <v>2923969.56</v>
      </c>
      <c r="D8" s="15" t="s">
        <v>9</v>
      </c>
      <c r="E8" s="14">
        <v>3949380.65</v>
      </c>
      <c r="F8" s="14">
        <v>2917038.45</v>
      </c>
    </row>
    <row r="9" spans="1:6" ht="48" x14ac:dyDescent="0.25">
      <c r="A9" s="13" t="s">
        <v>10</v>
      </c>
      <c r="B9" s="14">
        <v>594034.67000000004</v>
      </c>
      <c r="C9" s="14">
        <f>10252.47+657253.1</f>
        <v>667505.56999999995</v>
      </c>
      <c r="D9" s="15" t="s">
        <v>11</v>
      </c>
      <c r="E9" s="14">
        <v>0</v>
      </c>
      <c r="F9" s="14">
        <v>0</v>
      </c>
    </row>
    <row r="10" spans="1:6" ht="24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36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60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24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24" x14ac:dyDescent="0.25">
      <c r="A14" s="13"/>
      <c r="B14" s="14"/>
      <c r="C14" s="14"/>
      <c r="D14" s="15" t="s">
        <v>20</v>
      </c>
      <c r="E14" s="14">
        <v>0</v>
      </c>
      <c r="F14" s="14">
        <f>684833.61</f>
        <v>684833.61</v>
      </c>
    </row>
    <row r="15" spans="1:6" x14ac:dyDescent="0.25">
      <c r="A15" s="13"/>
      <c r="B15" s="16"/>
      <c r="C15" s="16"/>
      <c r="D15" s="15"/>
      <c r="E15" s="17"/>
      <c r="F15" s="17"/>
    </row>
    <row r="16" spans="1:6" ht="63" x14ac:dyDescent="0.25">
      <c r="A16" s="10" t="s">
        <v>21</v>
      </c>
      <c r="B16" s="18">
        <f>B6</f>
        <v>10626906.02</v>
      </c>
      <c r="C16" s="18">
        <f>C6</f>
        <v>5872769.0800000001</v>
      </c>
      <c r="D16" s="12" t="s">
        <v>22</v>
      </c>
      <c r="E16" s="11">
        <f>E6</f>
        <v>4668759.18</v>
      </c>
      <c r="F16" s="11">
        <f>F6</f>
        <v>3821512.37</v>
      </c>
    </row>
    <row r="17" spans="1:7" ht="18.75" x14ac:dyDescent="0.25">
      <c r="A17" s="13"/>
      <c r="B17" s="16"/>
      <c r="C17" s="16"/>
      <c r="D17" s="15"/>
      <c r="E17" s="19"/>
      <c r="F17" s="19"/>
    </row>
    <row r="18" spans="1:7" ht="31.5" x14ac:dyDescent="0.25">
      <c r="A18" s="10" t="s">
        <v>23</v>
      </c>
      <c r="B18" s="18">
        <f>B19+B20+B21+B22+B23+B24+B25+B26+B27+B28</f>
        <v>11336193.550000001</v>
      </c>
      <c r="C18" s="18">
        <f>C19+C20+C21+C22+C23+C24+C25+C26+C27+C28</f>
        <v>9319693.7300000004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7" ht="36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7" ht="60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7" ht="36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7" ht="36" x14ac:dyDescent="0.25">
      <c r="A22" s="13" t="s">
        <v>31</v>
      </c>
      <c r="B22" s="20">
        <v>11336193.550000001</v>
      </c>
      <c r="C22" s="20">
        <v>9319693.7300000004</v>
      </c>
      <c r="D22" s="15" t="s">
        <v>32</v>
      </c>
      <c r="E22" s="20">
        <v>0</v>
      </c>
      <c r="F22" s="20">
        <v>0</v>
      </c>
    </row>
    <row r="23" spans="1:7" ht="60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7" ht="36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7" ht="24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7" ht="47.25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7" x14ac:dyDescent="0.25">
      <c r="A27" s="13"/>
      <c r="B27" s="20"/>
      <c r="C27" s="20"/>
      <c r="D27" s="15"/>
      <c r="E27" s="20"/>
      <c r="F27" s="20"/>
    </row>
    <row r="28" spans="1:7" ht="36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4668759.18</v>
      </c>
      <c r="F28" s="11">
        <f>F16+F26</f>
        <v>3821512.37</v>
      </c>
    </row>
    <row r="29" spans="1:7" x14ac:dyDescent="0.25">
      <c r="A29" s="13"/>
      <c r="B29" s="20"/>
      <c r="C29" s="20"/>
      <c r="D29" s="15"/>
      <c r="E29" s="17"/>
      <c r="F29" s="17"/>
    </row>
    <row r="30" spans="1:7" ht="63" x14ac:dyDescent="0.25">
      <c r="A30" s="10" t="s">
        <v>42</v>
      </c>
      <c r="B30" s="18">
        <f>B18</f>
        <v>11336193.550000001</v>
      </c>
      <c r="C30" s="18">
        <f>C18</f>
        <v>9319693.7300000004</v>
      </c>
      <c r="D30" s="22" t="s">
        <v>43</v>
      </c>
      <c r="E30" s="20">
        <v>11336193.550000001</v>
      </c>
      <c r="F30" s="20">
        <v>9319693.7200000007</v>
      </c>
    </row>
    <row r="31" spans="1:7" ht="15.75" thickBot="1" x14ac:dyDescent="0.3">
      <c r="A31" s="23"/>
      <c r="B31" s="24"/>
      <c r="C31" s="24"/>
      <c r="D31" s="25"/>
      <c r="E31" s="26"/>
      <c r="F31" s="26"/>
    </row>
    <row r="32" spans="1:7" ht="36.75" thickTop="1" x14ac:dyDescent="0.25">
      <c r="A32" s="10" t="s">
        <v>44</v>
      </c>
      <c r="B32" s="27">
        <f>B30+B16</f>
        <v>21963099.57</v>
      </c>
      <c r="C32" s="27">
        <f>C30+C16</f>
        <v>15192462.810000001</v>
      </c>
      <c r="D32" s="22" t="s">
        <v>45</v>
      </c>
      <c r="E32" s="21">
        <f>E33+E34+E35</f>
        <v>0</v>
      </c>
      <c r="F32" s="21">
        <f>F33+F34+F35</f>
        <v>0</v>
      </c>
      <c r="G32" s="28"/>
    </row>
    <row r="33" spans="1:7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</row>
    <row r="34" spans="1:7" ht="24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</row>
    <row r="35" spans="1:7" ht="48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7" x14ac:dyDescent="0.25">
      <c r="A36" s="13"/>
      <c r="B36" s="16"/>
      <c r="C36" s="16"/>
      <c r="D36" s="15"/>
      <c r="E36" s="20"/>
      <c r="F36" s="20"/>
    </row>
    <row r="37" spans="1:7" ht="36" x14ac:dyDescent="0.25">
      <c r="A37" s="13"/>
      <c r="B37" s="16"/>
      <c r="C37" s="16"/>
      <c r="D37" s="22" t="s">
        <v>49</v>
      </c>
      <c r="E37" s="21">
        <f>E38+E39+E40+E41+E42</f>
        <v>5958146.8399999999</v>
      </c>
      <c r="F37" s="21">
        <f>F38+F39+F40+F41+F42</f>
        <v>2051256.72</v>
      </c>
      <c r="G37" s="28"/>
    </row>
    <row r="38" spans="1:7" ht="48" x14ac:dyDescent="0.25">
      <c r="A38" s="13"/>
      <c r="B38" s="16"/>
      <c r="C38" s="16"/>
      <c r="D38" s="15" t="s">
        <v>50</v>
      </c>
      <c r="E38" s="20">
        <v>4494122.71</v>
      </c>
      <c r="F38" s="20">
        <v>1116337.18</v>
      </c>
      <c r="G38" s="29"/>
    </row>
    <row r="39" spans="1:7" ht="36" x14ac:dyDescent="0.25">
      <c r="A39" s="13"/>
      <c r="B39" s="16"/>
      <c r="C39" s="16"/>
      <c r="D39" s="15" t="s">
        <v>51</v>
      </c>
      <c r="E39" s="20">
        <f>1030363.36+5695.3+421595.43-204.85+6574.49+0.4</f>
        <v>1464024.13</v>
      </c>
      <c r="F39" s="20">
        <f>40207.31+879458.36+15458.18-204.85+0.54</f>
        <v>934919.54</v>
      </c>
      <c r="G39" s="29"/>
    </row>
    <row r="40" spans="1:7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</row>
    <row r="41" spans="1:7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</row>
    <row r="42" spans="1:7" ht="60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</row>
    <row r="43" spans="1:7" x14ac:dyDescent="0.25">
      <c r="A43" s="13"/>
      <c r="B43" s="16"/>
      <c r="C43" s="16"/>
      <c r="D43" s="15"/>
      <c r="E43" s="20"/>
      <c r="F43" s="20"/>
    </row>
    <row r="44" spans="1:7" ht="72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</row>
    <row r="45" spans="1:7" ht="36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</row>
    <row r="46" spans="1:7" ht="48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</row>
    <row r="47" spans="1:7" x14ac:dyDescent="0.25">
      <c r="A47" s="13"/>
      <c r="B47" s="16"/>
      <c r="C47" s="16"/>
      <c r="D47" s="15"/>
      <c r="E47" s="17"/>
      <c r="F47" s="17"/>
      <c r="G47" s="29"/>
    </row>
    <row r="48" spans="1:7" ht="63" x14ac:dyDescent="0.25">
      <c r="A48" s="13"/>
      <c r="B48" s="16"/>
      <c r="C48" s="16"/>
      <c r="D48" s="31" t="s">
        <v>58</v>
      </c>
      <c r="E48" s="18">
        <f>E44+E37+E32+E30</f>
        <v>17294340.390000001</v>
      </c>
      <c r="F48" s="18">
        <f>F44+F37+F32+F30</f>
        <v>11370950.440000001</v>
      </c>
    </row>
    <row r="49" spans="1:7" ht="15.75" thickBot="1" x14ac:dyDescent="0.3">
      <c r="A49" s="13"/>
      <c r="B49" s="16"/>
      <c r="C49" s="16"/>
      <c r="D49" s="15"/>
      <c r="E49" s="17"/>
      <c r="F49" s="17"/>
    </row>
    <row r="50" spans="1:7" ht="94.5" thickBot="1" x14ac:dyDescent="0.3">
      <c r="A50" s="32" t="s">
        <v>44</v>
      </c>
      <c r="B50" s="33">
        <f>B32</f>
        <v>21963099.57</v>
      </c>
      <c r="C50" s="33">
        <f>C32</f>
        <v>15192462.810000001</v>
      </c>
      <c r="D50" s="34" t="s">
        <v>59</v>
      </c>
      <c r="E50" s="35">
        <f>E48+E28</f>
        <v>21963099.57</v>
      </c>
      <c r="F50" s="36">
        <f>F48+F28</f>
        <v>15192462.810000002</v>
      </c>
    </row>
    <row r="51" spans="1:7" ht="15.75" thickTop="1" x14ac:dyDescent="0.25"/>
    <row r="52" spans="1:7" ht="16.5" x14ac:dyDescent="0.25">
      <c r="A52" s="37" t="s">
        <v>66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67</v>
      </c>
      <c r="B53" s="43"/>
      <c r="C53" s="44"/>
      <c r="D53" s="44"/>
      <c r="E53" s="44"/>
      <c r="F53" s="45"/>
      <c r="G53" s="41"/>
    </row>
    <row r="54" spans="1:7" ht="18" x14ac:dyDescent="0.3">
      <c r="A54" s="46" t="s">
        <v>62</v>
      </c>
      <c r="B54" s="47"/>
      <c r="C54" s="48"/>
      <c r="D54" s="48"/>
      <c r="E54" s="48"/>
      <c r="F54" s="49"/>
      <c r="G54" s="41"/>
    </row>
    <row r="55" spans="1:7" ht="17.25" x14ac:dyDescent="0.3">
      <c r="A55" s="50"/>
      <c r="B55" s="50"/>
      <c r="C55" s="50"/>
      <c r="D55" s="50"/>
      <c r="E55" s="50"/>
    </row>
    <row r="56" spans="1:7" x14ac:dyDescent="0.25">
      <c r="A56" s="57"/>
      <c r="B56" s="57"/>
      <c r="C56" s="57"/>
      <c r="D56" s="57"/>
      <c r="E56" s="57"/>
      <c r="F56" s="57"/>
      <c r="G56" s="57"/>
    </row>
    <row r="57" spans="1:7" x14ac:dyDescent="0.25">
      <c r="A57" s="57"/>
      <c r="B57" s="57"/>
      <c r="C57" s="57"/>
      <c r="D57" s="57"/>
      <c r="E57" s="57"/>
      <c r="F57" s="57"/>
      <c r="G57" s="57"/>
    </row>
  </sheetData>
  <mergeCells count="5">
    <mergeCell ref="A1:F1"/>
    <mergeCell ref="A2:F2"/>
    <mergeCell ref="A3:F3"/>
    <mergeCell ref="A56:G56"/>
    <mergeCell ref="A57:G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F43" sqref="F43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</cols>
  <sheetData>
    <row r="1" spans="1:6" ht="15.75" thickTop="1" x14ac:dyDescent="0.25">
      <c r="A1" s="51" t="s">
        <v>0</v>
      </c>
      <c r="B1" s="52"/>
      <c r="C1" s="52"/>
      <c r="D1" s="52"/>
      <c r="E1" s="52"/>
      <c r="F1" s="53"/>
    </row>
    <row r="2" spans="1:6" x14ac:dyDescent="0.25">
      <c r="A2" s="54" t="s">
        <v>1</v>
      </c>
      <c r="B2" s="55"/>
      <c r="C2" s="55"/>
      <c r="D2" s="55"/>
      <c r="E2" s="55"/>
      <c r="F2" s="56"/>
    </row>
    <row r="3" spans="1:6" ht="15.75" thickBot="1" x14ac:dyDescent="0.3">
      <c r="A3" s="54" t="s">
        <v>68</v>
      </c>
      <c r="B3" s="55"/>
      <c r="C3" s="55"/>
      <c r="D3" s="55"/>
      <c r="E3" s="55"/>
      <c r="F3" s="56"/>
    </row>
    <row r="4" spans="1:6" ht="19.5" thickBot="1" x14ac:dyDescent="0.3">
      <c r="A4" s="1" t="s">
        <v>2</v>
      </c>
      <c r="B4" s="2">
        <v>2016</v>
      </c>
      <c r="C4" s="2">
        <v>2015</v>
      </c>
      <c r="D4" s="3" t="s">
        <v>3</v>
      </c>
      <c r="E4" s="2">
        <v>2016</v>
      </c>
      <c r="F4" s="4">
        <v>2015</v>
      </c>
    </row>
    <row r="5" spans="1:6" x14ac:dyDescent="0.25">
      <c r="A5" s="5"/>
      <c r="B5" s="6"/>
      <c r="C5" s="7"/>
      <c r="D5" s="8"/>
      <c r="E5" s="7"/>
      <c r="F5" s="9"/>
    </row>
    <row r="6" spans="1:6" ht="18.75" x14ac:dyDescent="0.25">
      <c r="A6" s="10" t="s">
        <v>4</v>
      </c>
      <c r="B6" s="11">
        <f>B7+B8+B9+B10+B11+B12+B13</f>
        <v>19719993.969999999</v>
      </c>
      <c r="C6" s="11">
        <f>C7+C8+C9+C10+C11+C12+C13</f>
        <v>5872769.0800000001</v>
      </c>
      <c r="D6" s="12" t="s">
        <v>5</v>
      </c>
      <c r="E6" s="11">
        <f>E7+E8+E9+E9+E10+E10+E11+E12+E13+E14</f>
        <v>5819157.0699999994</v>
      </c>
      <c r="F6" s="11">
        <f>F7+F8+F9+F9+F10+F10+F11+F12+F13+F14</f>
        <v>3821512.37</v>
      </c>
    </row>
    <row r="7" spans="1:6" ht="15.75" x14ac:dyDescent="0.25">
      <c r="A7" s="13" t="s">
        <v>6</v>
      </c>
      <c r="B7" s="14">
        <v>11282221.279999999</v>
      </c>
      <c r="C7" s="14">
        <v>2281293.9500000002</v>
      </c>
      <c r="D7" s="15" t="s">
        <v>7</v>
      </c>
      <c r="E7" s="14">
        <v>570658.6</v>
      </c>
      <c r="F7" s="14">
        <v>219640.31</v>
      </c>
    </row>
    <row r="8" spans="1:6" ht="24" x14ac:dyDescent="0.25">
      <c r="A8" s="13" t="s">
        <v>8</v>
      </c>
      <c r="B8" s="14">
        <f>5002069.53</f>
        <v>5002069.53</v>
      </c>
      <c r="C8" s="14">
        <v>2923969.56</v>
      </c>
      <c r="D8" s="15" t="s">
        <v>9</v>
      </c>
      <c r="E8" s="14">
        <v>5248498.47</v>
      </c>
      <c r="F8" s="14">
        <v>2917038.45</v>
      </c>
    </row>
    <row r="9" spans="1:6" ht="24" x14ac:dyDescent="0.25">
      <c r="A9" s="13" t="s">
        <v>10</v>
      </c>
      <c r="B9" s="14">
        <v>3435703.16</v>
      </c>
      <c r="C9" s="14">
        <f>10252.47+657253.1</f>
        <v>667505.56999999995</v>
      </c>
      <c r="D9" s="15" t="s">
        <v>11</v>
      </c>
      <c r="E9" s="14">
        <v>0</v>
      </c>
      <c r="F9" s="14">
        <v>0</v>
      </c>
    </row>
    <row r="10" spans="1:6" ht="15.75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15.75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36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15.75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15.75" x14ac:dyDescent="0.25">
      <c r="A14" s="13"/>
      <c r="B14" s="14"/>
      <c r="C14" s="14"/>
      <c r="D14" s="15" t="s">
        <v>20</v>
      </c>
      <c r="E14" s="14">
        <v>0</v>
      </c>
      <c r="F14" s="14">
        <f>684833.61</f>
        <v>684833.61</v>
      </c>
    </row>
    <row r="15" spans="1:6" x14ac:dyDescent="0.25">
      <c r="A15" s="13"/>
      <c r="B15" s="16"/>
      <c r="C15" s="16"/>
      <c r="D15" s="15"/>
      <c r="E15" s="17"/>
      <c r="F15" s="17"/>
    </row>
    <row r="16" spans="1:6" ht="18.75" x14ac:dyDescent="0.25">
      <c r="A16" s="10" t="s">
        <v>21</v>
      </c>
      <c r="B16" s="18">
        <f>B6</f>
        <v>19719993.969999999</v>
      </c>
      <c r="C16" s="18">
        <f>C6</f>
        <v>5872769.0800000001</v>
      </c>
      <c r="D16" s="12" t="s">
        <v>22</v>
      </c>
      <c r="E16" s="11">
        <f>E6</f>
        <v>5819157.0699999994</v>
      </c>
      <c r="F16" s="11">
        <f>F6</f>
        <v>3821512.37</v>
      </c>
    </row>
    <row r="17" spans="1:7" ht="18.75" x14ac:dyDescent="0.25">
      <c r="A17" s="13"/>
      <c r="B17" s="16"/>
      <c r="C17" s="16"/>
      <c r="D17" s="15"/>
      <c r="E17" s="19"/>
      <c r="F17" s="19"/>
    </row>
    <row r="18" spans="1:7" ht="18.75" x14ac:dyDescent="0.25">
      <c r="A18" s="10" t="s">
        <v>23</v>
      </c>
      <c r="B18" s="18">
        <f>B19+B20+B21+B22+B23+B24+B25+B26+B27+B28</f>
        <v>11336193.550000001</v>
      </c>
      <c r="C18" s="18">
        <f>C19+C20+C21+C22+C23+C24+C25+C26+C27+C28</f>
        <v>9319693.7300000004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7" ht="24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7" ht="24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7" ht="24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7" x14ac:dyDescent="0.25">
      <c r="A22" s="13" t="s">
        <v>31</v>
      </c>
      <c r="B22" s="20">
        <v>11336193.550000001</v>
      </c>
      <c r="C22" s="20">
        <v>9319693.7300000004</v>
      </c>
      <c r="D22" s="15" t="s">
        <v>32</v>
      </c>
      <c r="E22" s="20">
        <v>0</v>
      </c>
      <c r="F22" s="20">
        <v>0</v>
      </c>
    </row>
    <row r="23" spans="1:7" ht="36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7" ht="36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7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7" ht="31.5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7" x14ac:dyDescent="0.25">
      <c r="A27" s="13"/>
      <c r="B27" s="20"/>
      <c r="C27" s="20"/>
      <c r="D27" s="15"/>
      <c r="E27" s="20"/>
      <c r="F27" s="20"/>
    </row>
    <row r="28" spans="1:7" ht="18.75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5819157.0699999994</v>
      </c>
      <c r="F28" s="11">
        <f>F16+F26</f>
        <v>3821512.37</v>
      </c>
    </row>
    <row r="29" spans="1:7" x14ac:dyDescent="0.25">
      <c r="A29" s="13"/>
      <c r="B29" s="20"/>
      <c r="C29" s="20"/>
      <c r="D29" s="15"/>
      <c r="E29" s="17"/>
      <c r="F29" s="17"/>
    </row>
    <row r="30" spans="1:7" ht="31.5" x14ac:dyDescent="0.25">
      <c r="A30" s="10" t="s">
        <v>42</v>
      </c>
      <c r="B30" s="18">
        <f>B18</f>
        <v>11336193.550000001</v>
      </c>
      <c r="C30" s="18">
        <f>C18</f>
        <v>9319693.7300000004</v>
      </c>
      <c r="D30" s="22" t="s">
        <v>43</v>
      </c>
      <c r="E30" s="20">
        <v>11336193.550000001</v>
      </c>
      <c r="F30" s="20">
        <v>9319693.7200000007</v>
      </c>
    </row>
    <row r="31" spans="1:7" ht="15.75" thickBot="1" x14ac:dyDescent="0.3">
      <c r="A31" s="23"/>
      <c r="B31" s="24"/>
      <c r="C31" s="24"/>
      <c r="D31" s="25"/>
      <c r="E31" s="26"/>
      <c r="F31" s="26"/>
    </row>
    <row r="32" spans="1:7" ht="24.75" thickTop="1" x14ac:dyDescent="0.25">
      <c r="A32" s="10" t="s">
        <v>44</v>
      </c>
      <c r="B32" s="27">
        <f>B30+B16</f>
        <v>31056187.52</v>
      </c>
      <c r="C32" s="27">
        <f>C30+C16</f>
        <v>15192462.810000001</v>
      </c>
      <c r="D32" s="22" t="s">
        <v>45</v>
      </c>
      <c r="E32" s="21">
        <f>E33+E34+E35</f>
        <v>0</v>
      </c>
      <c r="F32" s="21">
        <f>F33+F34+F35</f>
        <v>0</v>
      </c>
      <c r="G32" s="28"/>
    </row>
    <row r="33" spans="1:10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</row>
    <row r="34" spans="1:10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</row>
    <row r="35" spans="1:10" ht="24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10" x14ac:dyDescent="0.25">
      <c r="A36" s="13"/>
      <c r="B36" s="16"/>
      <c r="C36" s="16"/>
      <c r="D36" s="15"/>
      <c r="E36" s="20"/>
      <c r="F36" s="20"/>
    </row>
    <row r="37" spans="1:10" ht="24" x14ac:dyDescent="0.25">
      <c r="A37" s="13"/>
      <c r="B37" s="16"/>
      <c r="C37" s="16"/>
      <c r="D37" s="22" t="s">
        <v>49</v>
      </c>
      <c r="E37" s="21">
        <f>E38+E39+E40+E41+E42</f>
        <v>13900836.899999999</v>
      </c>
      <c r="F37" s="21">
        <f>F38+F39+F40+F41+F42</f>
        <v>2051256.72</v>
      </c>
      <c r="G37" s="28"/>
    </row>
    <row r="38" spans="1:10" ht="24" x14ac:dyDescent="0.25">
      <c r="A38" s="13"/>
      <c r="B38" s="16"/>
      <c r="C38" s="16"/>
      <c r="D38" s="15" t="s">
        <v>50</v>
      </c>
      <c r="E38" s="20">
        <v>12436812.77</v>
      </c>
      <c r="F38" s="20">
        <v>1116337.18</v>
      </c>
      <c r="G38" s="29"/>
      <c r="H38" s="29"/>
    </row>
    <row r="39" spans="1:10" ht="24" x14ac:dyDescent="0.25">
      <c r="A39" s="13"/>
      <c r="B39" s="16"/>
      <c r="C39" s="16"/>
      <c r="D39" s="15" t="s">
        <v>51</v>
      </c>
      <c r="E39" s="20">
        <f>1030363.36+5695.3+421595.43-204.85+6574.49+0.4</f>
        <v>1464024.13</v>
      </c>
      <c r="F39" s="20">
        <f>40207.31+879458.36+15458.18-204.85+0.54</f>
        <v>934919.54</v>
      </c>
      <c r="G39" s="29"/>
      <c r="H39" s="29"/>
    </row>
    <row r="40" spans="1:10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  <c r="H40" s="29"/>
    </row>
    <row r="41" spans="1:10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  <c r="H41" s="29"/>
    </row>
    <row r="42" spans="1:10" ht="24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  <c r="H42" s="29"/>
    </row>
    <row r="43" spans="1:10" x14ac:dyDescent="0.25">
      <c r="A43" s="13"/>
      <c r="B43" s="16"/>
      <c r="C43" s="16"/>
      <c r="D43" s="15"/>
      <c r="E43" s="20"/>
      <c r="F43" s="20"/>
    </row>
    <row r="44" spans="1:10" ht="36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  <c r="H44" s="28"/>
      <c r="I44" s="28"/>
      <c r="J44" s="28"/>
    </row>
    <row r="45" spans="1:10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  <c r="H45" s="29"/>
    </row>
    <row r="46" spans="1:10" ht="24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  <c r="H46" s="29"/>
    </row>
    <row r="47" spans="1:10" x14ac:dyDescent="0.25">
      <c r="A47" s="13"/>
      <c r="B47" s="16"/>
      <c r="C47" s="16"/>
      <c r="D47" s="15"/>
      <c r="E47" s="17"/>
      <c r="F47" s="17"/>
      <c r="G47" s="29"/>
      <c r="H47" s="29"/>
    </row>
    <row r="48" spans="1:10" ht="31.5" x14ac:dyDescent="0.25">
      <c r="A48" s="13"/>
      <c r="B48" s="16"/>
      <c r="C48" s="16"/>
      <c r="D48" s="31" t="s">
        <v>58</v>
      </c>
      <c r="E48" s="18">
        <f>E44+E37+E32+E30</f>
        <v>25237030.449999999</v>
      </c>
      <c r="F48" s="18">
        <f>F44+F37+F32+F30</f>
        <v>11370950.440000001</v>
      </c>
    </row>
    <row r="49" spans="1:7" ht="15.75" thickBot="1" x14ac:dyDescent="0.3">
      <c r="A49" s="13"/>
      <c r="B49" s="16"/>
      <c r="C49" s="16"/>
      <c r="D49" s="15"/>
      <c r="E49" s="17"/>
      <c r="F49" s="17"/>
    </row>
    <row r="50" spans="1:7" ht="57" thickBot="1" x14ac:dyDescent="0.3">
      <c r="A50" s="32" t="s">
        <v>44</v>
      </c>
      <c r="B50" s="33">
        <f>B32</f>
        <v>31056187.52</v>
      </c>
      <c r="C50" s="33">
        <f>C32</f>
        <v>15192462.810000001</v>
      </c>
      <c r="D50" s="34" t="s">
        <v>59</v>
      </c>
      <c r="E50" s="35">
        <f>E48+E28</f>
        <v>31056187.52</v>
      </c>
      <c r="F50" s="36">
        <f>F48+F28</f>
        <v>15192462.810000002</v>
      </c>
    </row>
    <row r="51" spans="1:7" ht="15.75" thickTop="1" x14ac:dyDescent="0.25"/>
    <row r="52" spans="1:7" ht="16.5" x14ac:dyDescent="0.25">
      <c r="A52" s="37" t="s">
        <v>66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67</v>
      </c>
      <c r="B53" s="43"/>
      <c r="C53" s="44"/>
      <c r="D53" s="44"/>
      <c r="E53" s="44"/>
      <c r="F53" s="45"/>
      <c r="G53" s="41"/>
    </row>
    <row r="54" spans="1:7" ht="18" x14ac:dyDescent="0.3">
      <c r="A54" s="46" t="s">
        <v>62</v>
      </c>
      <c r="B54" s="47"/>
      <c r="C54" s="48"/>
      <c r="D54" s="48"/>
      <c r="E54" s="48"/>
      <c r="F54" s="49"/>
      <c r="G54" s="41"/>
    </row>
    <row r="55" spans="1:7" ht="17.25" x14ac:dyDescent="0.3">
      <c r="A55" s="50"/>
      <c r="B55" s="50"/>
      <c r="C55" s="50"/>
      <c r="D55" s="50"/>
      <c r="E55" s="50"/>
    </row>
    <row r="56" spans="1:7" x14ac:dyDescent="0.25">
      <c r="A56" s="57"/>
      <c r="B56" s="57"/>
      <c r="C56" s="57"/>
      <c r="D56" s="57"/>
      <c r="E56" s="57"/>
      <c r="F56" s="57"/>
      <c r="G56" s="57"/>
    </row>
    <row r="57" spans="1:7" x14ac:dyDescent="0.25">
      <c r="A57" s="57"/>
      <c r="B57" s="57"/>
      <c r="C57" s="57"/>
      <c r="D57" s="57"/>
      <c r="E57" s="57"/>
      <c r="F57" s="57"/>
      <c r="G57" s="57"/>
    </row>
  </sheetData>
  <mergeCells count="5">
    <mergeCell ref="A1:F1"/>
    <mergeCell ref="A2:F2"/>
    <mergeCell ref="A3:F3"/>
    <mergeCell ref="A56:G56"/>
    <mergeCell ref="A57:G57"/>
  </mergeCells>
  <pageMargins left="0.59055118110236227" right="0.39370078740157483" top="0.70866141732283472" bottom="0.31496062992125984" header="0.43307086614173229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E39" sqref="E39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</cols>
  <sheetData>
    <row r="1" spans="1:6" ht="15.75" thickTop="1" x14ac:dyDescent="0.25">
      <c r="A1" s="51" t="s">
        <v>0</v>
      </c>
      <c r="B1" s="52"/>
      <c r="C1" s="52"/>
      <c r="D1" s="52"/>
      <c r="E1" s="52"/>
      <c r="F1" s="53"/>
    </row>
    <row r="2" spans="1:6" x14ac:dyDescent="0.25">
      <c r="A2" s="54" t="s">
        <v>1</v>
      </c>
      <c r="B2" s="55"/>
      <c r="C2" s="55"/>
      <c r="D2" s="55"/>
      <c r="E2" s="55"/>
      <c r="F2" s="56"/>
    </row>
    <row r="3" spans="1:6" ht="15.75" thickBot="1" x14ac:dyDescent="0.3">
      <c r="A3" s="54" t="s">
        <v>64</v>
      </c>
      <c r="B3" s="55"/>
      <c r="C3" s="55"/>
      <c r="D3" s="55"/>
      <c r="E3" s="55"/>
      <c r="F3" s="56"/>
    </row>
    <row r="4" spans="1:6" ht="19.5" thickBot="1" x14ac:dyDescent="0.3">
      <c r="A4" s="1" t="s">
        <v>2</v>
      </c>
      <c r="B4" s="2">
        <v>2016</v>
      </c>
      <c r="C4" s="2">
        <v>2015</v>
      </c>
      <c r="D4" s="3" t="s">
        <v>3</v>
      </c>
      <c r="E4" s="2">
        <v>2016</v>
      </c>
      <c r="F4" s="4">
        <v>2015</v>
      </c>
    </row>
    <row r="5" spans="1:6" x14ac:dyDescent="0.25">
      <c r="A5" s="5"/>
      <c r="B5" s="6"/>
      <c r="C5" s="7"/>
      <c r="D5" s="8"/>
      <c r="E5" s="7"/>
      <c r="F5" s="9"/>
    </row>
    <row r="6" spans="1:6" ht="18.75" x14ac:dyDescent="0.25">
      <c r="A6" s="10" t="s">
        <v>4</v>
      </c>
      <c r="B6" s="11">
        <f>B7+B8+B9+B10+B11+B12+B13</f>
        <v>11138485.310000001</v>
      </c>
      <c r="C6" s="11">
        <f>C7+C8+C9+C10+C11+C12+C13</f>
        <v>5872769.0800000001</v>
      </c>
      <c r="D6" s="12" t="s">
        <v>5</v>
      </c>
      <c r="E6" s="11">
        <f>E7+E8+E9+E9+E10+E10+E11+E12+E13+E14</f>
        <v>5946064.830000001</v>
      </c>
      <c r="F6" s="11">
        <f>F7+F8+F9+F9+F10+F10+F11+F12+F13+F14</f>
        <v>3821512.37</v>
      </c>
    </row>
    <row r="7" spans="1:6" ht="15.75" x14ac:dyDescent="0.25">
      <c r="A7" s="13" t="s">
        <v>6</v>
      </c>
      <c r="B7" s="14">
        <v>5758752.4800000004</v>
      </c>
      <c r="C7" s="14">
        <v>2281293.9500000002</v>
      </c>
      <c r="D7" s="15" t="s">
        <v>7</v>
      </c>
      <c r="E7" s="14">
        <v>538952.28</v>
      </c>
      <c r="F7" s="14">
        <v>219640.31</v>
      </c>
    </row>
    <row r="8" spans="1:6" ht="24" x14ac:dyDescent="0.25">
      <c r="A8" s="13" t="s">
        <v>8</v>
      </c>
      <c r="B8" s="14">
        <v>5369480.3600000003</v>
      </c>
      <c r="C8" s="14">
        <v>2923969.56</v>
      </c>
      <c r="D8" s="15" t="s">
        <v>9</v>
      </c>
      <c r="E8" s="14">
        <v>5022278.9400000004</v>
      </c>
      <c r="F8" s="14">
        <v>2917038.45</v>
      </c>
    </row>
    <row r="9" spans="1:6" ht="24" x14ac:dyDescent="0.25">
      <c r="A9" s="13" t="s">
        <v>10</v>
      </c>
      <c r="B9" s="14">
        <v>10252.469999999999</v>
      </c>
      <c r="C9" s="14">
        <f>10252.47+657253.1</f>
        <v>667505.56999999995</v>
      </c>
      <c r="D9" s="15" t="s">
        <v>11</v>
      </c>
      <c r="E9" s="14">
        <v>0</v>
      </c>
      <c r="F9" s="14">
        <v>0</v>
      </c>
    </row>
    <row r="10" spans="1:6" ht="15.75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15.75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36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15.75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15.75" x14ac:dyDescent="0.25">
      <c r="A14" s="13"/>
      <c r="B14" s="14"/>
      <c r="C14" s="14"/>
      <c r="D14" s="15" t="s">
        <v>20</v>
      </c>
      <c r="E14" s="14">
        <v>384833.61</v>
      </c>
      <c r="F14" s="14">
        <f>684833.61</f>
        <v>684833.61</v>
      </c>
    </row>
    <row r="15" spans="1:6" x14ac:dyDescent="0.25">
      <c r="A15" s="13"/>
      <c r="B15" s="16"/>
      <c r="C15" s="16"/>
      <c r="D15" s="15"/>
      <c r="E15" s="17"/>
      <c r="F15" s="17"/>
    </row>
    <row r="16" spans="1:6" ht="18.75" x14ac:dyDescent="0.25">
      <c r="A16" s="10" t="s">
        <v>21</v>
      </c>
      <c r="B16" s="18">
        <f>B6</f>
        <v>11138485.310000001</v>
      </c>
      <c r="C16" s="18">
        <f>C6</f>
        <v>5872769.0800000001</v>
      </c>
      <c r="D16" s="12" t="s">
        <v>22</v>
      </c>
      <c r="E16" s="11">
        <f>E6</f>
        <v>5946064.830000001</v>
      </c>
      <c r="F16" s="11">
        <f>F6</f>
        <v>3821512.37</v>
      </c>
    </row>
    <row r="17" spans="1:7" ht="18.75" x14ac:dyDescent="0.25">
      <c r="A17" s="13"/>
      <c r="B17" s="16"/>
      <c r="C17" s="16"/>
      <c r="D17" s="15"/>
      <c r="E17" s="19"/>
      <c r="F17" s="19"/>
    </row>
    <row r="18" spans="1:7" ht="18.75" x14ac:dyDescent="0.25">
      <c r="A18" s="10" t="s">
        <v>23</v>
      </c>
      <c r="B18" s="18">
        <f>B19+B20+B21+B22+B23+B24+B25+B26+B27+B28</f>
        <v>9319693.7300000004</v>
      </c>
      <c r="C18" s="18">
        <f>C19+C20+C21+C22+C23+C24+C25+C26+C27+C28</f>
        <v>9319693.7300000004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7" ht="24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7" ht="24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7" ht="24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7" x14ac:dyDescent="0.25">
      <c r="A22" s="13" t="s">
        <v>31</v>
      </c>
      <c r="B22" s="20">
        <v>9319693.7300000004</v>
      </c>
      <c r="C22" s="20">
        <v>9319693.7300000004</v>
      </c>
      <c r="D22" s="15" t="s">
        <v>32</v>
      </c>
      <c r="E22" s="20">
        <v>0</v>
      </c>
      <c r="F22" s="20">
        <v>0</v>
      </c>
    </row>
    <row r="23" spans="1:7" ht="36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7" ht="36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7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7" ht="31.5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7" x14ac:dyDescent="0.25">
      <c r="A27" s="13"/>
      <c r="B27" s="20"/>
      <c r="C27" s="20"/>
      <c r="D27" s="15"/>
      <c r="E27" s="20"/>
      <c r="F27" s="20"/>
    </row>
    <row r="28" spans="1:7" ht="18.75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5946064.830000001</v>
      </c>
      <c r="F28" s="11">
        <f>F16+F26</f>
        <v>3821512.37</v>
      </c>
    </row>
    <row r="29" spans="1:7" x14ac:dyDescent="0.25">
      <c r="A29" s="13"/>
      <c r="B29" s="20"/>
      <c r="C29" s="20"/>
      <c r="D29" s="15"/>
      <c r="E29" s="17"/>
      <c r="F29" s="17"/>
    </row>
    <row r="30" spans="1:7" ht="31.5" x14ac:dyDescent="0.25">
      <c r="A30" s="10" t="s">
        <v>42</v>
      </c>
      <c r="B30" s="18">
        <f>B18</f>
        <v>9319693.7300000004</v>
      </c>
      <c r="C30" s="18">
        <f>C18</f>
        <v>9319693.7300000004</v>
      </c>
      <c r="D30" s="22" t="s">
        <v>43</v>
      </c>
      <c r="E30" s="20">
        <v>9319693.7200000007</v>
      </c>
      <c r="F30" s="20">
        <v>9319693.7200000007</v>
      </c>
    </row>
    <row r="31" spans="1:7" ht="15.75" thickBot="1" x14ac:dyDescent="0.3">
      <c r="A31" s="23"/>
      <c r="B31" s="24"/>
      <c r="C31" s="24"/>
      <c r="D31" s="25"/>
      <c r="E31" s="26"/>
      <c r="F31" s="26"/>
    </row>
    <row r="32" spans="1:7" ht="24.75" thickTop="1" x14ac:dyDescent="0.25">
      <c r="A32" s="10" t="s">
        <v>44</v>
      </c>
      <c r="B32" s="27">
        <f>B30+B16</f>
        <v>20458179.039999999</v>
      </c>
      <c r="C32" s="27">
        <f>C30+C16</f>
        <v>15192462.810000001</v>
      </c>
      <c r="D32" s="22" t="s">
        <v>45</v>
      </c>
      <c r="E32" s="21">
        <f>E33+E34+E35</f>
        <v>0</v>
      </c>
      <c r="F32" s="21">
        <f>F33+F34+F35</f>
        <v>0</v>
      </c>
      <c r="G32" s="28"/>
    </row>
    <row r="33" spans="1:10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</row>
    <row r="34" spans="1:10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</row>
    <row r="35" spans="1:10" ht="24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10" x14ac:dyDescent="0.25">
      <c r="A36" s="13"/>
      <c r="B36" s="16"/>
      <c r="C36" s="16"/>
      <c r="D36" s="15"/>
      <c r="E36" s="20"/>
      <c r="F36" s="20"/>
    </row>
    <row r="37" spans="1:10" ht="24" x14ac:dyDescent="0.25">
      <c r="A37" s="13"/>
      <c r="B37" s="16"/>
      <c r="C37" s="16"/>
      <c r="D37" s="22" t="s">
        <v>49</v>
      </c>
      <c r="E37" s="21">
        <f>E38+E39+E40+E41+E42</f>
        <v>5192420.49</v>
      </c>
      <c r="F37" s="21">
        <f>F38+F39+F40+F41+F42</f>
        <v>2051256.72</v>
      </c>
      <c r="G37" s="28"/>
    </row>
    <row r="38" spans="1:10" ht="24" x14ac:dyDescent="0.25">
      <c r="A38" s="13"/>
      <c r="B38" s="16"/>
      <c r="C38" s="16"/>
      <c r="D38" s="15" t="s">
        <v>50</v>
      </c>
      <c r="E38" s="20">
        <v>3525213.99</v>
      </c>
      <c r="F38" s="20">
        <v>1116337.18</v>
      </c>
      <c r="G38" s="29"/>
      <c r="H38" s="29"/>
    </row>
    <row r="39" spans="1:10" ht="24" x14ac:dyDescent="0.25">
      <c r="A39" s="13"/>
      <c r="B39" s="16"/>
      <c r="C39" s="16"/>
      <c r="D39" s="15" t="s">
        <v>51</v>
      </c>
      <c r="E39" s="20">
        <f>40207.31+429949.93+15458.18-204.85+0.54+1181795.39</f>
        <v>1667206.5</v>
      </c>
      <c r="F39" s="20">
        <f>40207.31+879458.36+15458.18-204.85+0.54</f>
        <v>934919.54</v>
      </c>
      <c r="G39" s="29"/>
      <c r="H39" s="29"/>
    </row>
    <row r="40" spans="1:10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  <c r="H40" s="29"/>
    </row>
    <row r="41" spans="1:10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  <c r="H41" s="29"/>
    </row>
    <row r="42" spans="1:10" ht="24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  <c r="H42" s="29"/>
    </row>
    <row r="43" spans="1:10" x14ac:dyDescent="0.25">
      <c r="A43" s="13"/>
      <c r="B43" s="16"/>
      <c r="C43" s="16"/>
      <c r="D43" s="15"/>
      <c r="E43" s="20"/>
      <c r="F43" s="20"/>
    </row>
    <row r="44" spans="1:10" ht="36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  <c r="H44" s="28"/>
      <c r="I44" s="28"/>
      <c r="J44" s="28"/>
    </row>
    <row r="45" spans="1:10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  <c r="H45" s="29"/>
    </row>
    <row r="46" spans="1:10" ht="24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  <c r="H46" s="29"/>
    </row>
    <row r="47" spans="1:10" x14ac:dyDescent="0.25">
      <c r="A47" s="13"/>
      <c r="B47" s="16"/>
      <c r="C47" s="16"/>
      <c r="D47" s="15"/>
      <c r="E47" s="17"/>
      <c r="F47" s="17"/>
      <c r="G47" s="29"/>
      <c r="H47" s="29"/>
    </row>
    <row r="48" spans="1:10" ht="31.5" x14ac:dyDescent="0.25">
      <c r="A48" s="13"/>
      <c r="B48" s="16"/>
      <c r="C48" s="16"/>
      <c r="D48" s="31" t="s">
        <v>58</v>
      </c>
      <c r="E48" s="18">
        <f>E44+E37+E32+E30</f>
        <v>14512114.210000001</v>
      </c>
      <c r="F48" s="18">
        <f>F44+F37+F32+F30</f>
        <v>11370950.440000001</v>
      </c>
    </row>
    <row r="49" spans="1:7" ht="15.75" thickBot="1" x14ac:dyDescent="0.3">
      <c r="A49" s="13"/>
      <c r="B49" s="16"/>
      <c r="C49" s="16"/>
      <c r="D49" s="15"/>
      <c r="E49" s="17"/>
      <c r="F49" s="17"/>
    </row>
    <row r="50" spans="1:7" ht="57" thickBot="1" x14ac:dyDescent="0.3">
      <c r="A50" s="32" t="s">
        <v>44</v>
      </c>
      <c r="B50" s="33">
        <f>B32</f>
        <v>20458179.039999999</v>
      </c>
      <c r="C50" s="33">
        <f>C32</f>
        <v>15192462.810000001</v>
      </c>
      <c r="D50" s="34" t="s">
        <v>59</v>
      </c>
      <c r="E50" s="35">
        <f>E48+E28</f>
        <v>20458179.040000003</v>
      </c>
      <c r="F50" s="36">
        <f>F48+F28</f>
        <v>15192462.810000002</v>
      </c>
    </row>
    <row r="51" spans="1:7" ht="15.75" thickTop="1" x14ac:dyDescent="0.25"/>
    <row r="52" spans="1:7" ht="16.5" x14ac:dyDescent="0.25">
      <c r="A52" s="37" t="s">
        <v>60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61</v>
      </c>
      <c r="B53" s="43"/>
      <c r="C53" s="44"/>
      <c r="D53" s="44"/>
      <c r="E53" s="44"/>
      <c r="F53" s="45"/>
      <c r="G53" s="41"/>
    </row>
    <row r="54" spans="1:7" ht="18" x14ac:dyDescent="0.3">
      <c r="A54" s="46" t="s">
        <v>62</v>
      </c>
      <c r="B54" s="47"/>
      <c r="C54" s="48"/>
      <c r="D54" s="48"/>
      <c r="E54" s="48"/>
      <c r="F54" s="49"/>
      <c r="G54" s="41"/>
    </row>
    <row r="55" spans="1:7" ht="17.25" x14ac:dyDescent="0.3">
      <c r="A55" s="50"/>
      <c r="B55" s="50"/>
      <c r="C55" s="50"/>
      <c r="D55" s="50"/>
      <c r="E55" s="50"/>
    </row>
    <row r="56" spans="1:7" x14ac:dyDescent="0.25">
      <c r="A56" s="57"/>
      <c r="B56" s="57"/>
      <c r="C56" s="57"/>
      <c r="D56" s="57"/>
      <c r="E56" s="57"/>
      <c r="F56" s="57"/>
      <c r="G56" s="57"/>
    </row>
    <row r="57" spans="1:7" x14ac:dyDescent="0.25">
      <c r="A57" s="57"/>
      <c r="B57" s="57"/>
      <c r="C57" s="57"/>
      <c r="D57" s="57"/>
      <c r="E57" s="57"/>
      <c r="F57" s="57"/>
      <c r="G57" s="57"/>
    </row>
  </sheetData>
  <mergeCells count="5">
    <mergeCell ref="A1:F1"/>
    <mergeCell ref="A2:F2"/>
    <mergeCell ref="A3:F3"/>
    <mergeCell ref="A56:G56"/>
    <mergeCell ref="A57:G57"/>
  </mergeCells>
  <pageMargins left="0.59055118110236227" right="0.39370078740157483" top="0.72" bottom="0.31" header="0.43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E39" sqref="E39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</cols>
  <sheetData>
    <row r="1" spans="1:6" ht="15.75" thickTop="1" x14ac:dyDescent="0.25">
      <c r="A1" s="51" t="s">
        <v>0</v>
      </c>
      <c r="B1" s="52"/>
      <c r="C1" s="52"/>
      <c r="D1" s="52"/>
      <c r="E1" s="52"/>
      <c r="F1" s="53"/>
    </row>
    <row r="2" spans="1:6" x14ac:dyDescent="0.25">
      <c r="A2" s="54" t="s">
        <v>1</v>
      </c>
      <c r="B2" s="55"/>
      <c r="C2" s="55"/>
      <c r="D2" s="55"/>
      <c r="E2" s="55"/>
      <c r="F2" s="56"/>
    </row>
    <row r="3" spans="1:6" ht="15.75" thickBot="1" x14ac:dyDescent="0.3">
      <c r="A3" s="54" t="s">
        <v>63</v>
      </c>
      <c r="B3" s="55"/>
      <c r="C3" s="55"/>
      <c r="D3" s="55"/>
      <c r="E3" s="55"/>
      <c r="F3" s="56"/>
    </row>
    <row r="4" spans="1:6" ht="19.5" thickBot="1" x14ac:dyDescent="0.3">
      <c r="A4" s="1" t="s">
        <v>2</v>
      </c>
      <c r="B4" s="2">
        <v>2016</v>
      </c>
      <c r="C4" s="2">
        <v>2015</v>
      </c>
      <c r="D4" s="3" t="s">
        <v>3</v>
      </c>
      <c r="E4" s="2">
        <v>2016</v>
      </c>
      <c r="F4" s="4">
        <v>2015</v>
      </c>
    </row>
    <row r="5" spans="1:6" x14ac:dyDescent="0.25">
      <c r="A5" s="5"/>
      <c r="B5" s="6"/>
      <c r="C5" s="7"/>
      <c r="D5" s="8"/>
      <c r="E5" s="7"/>
      <c r="F5" s="9"/>
    </row>
    <row r="6" spans="1:6" ht="18.75" x14ac:dyDescent="0.25">
      <c r="A6" s="10" t="s">
        <v>4</v>
      </c>
      <c r="B6" s="11">
        <f>B7+B8+B9+B10+B11+B12+B13</f>
        <v>7942097.8799999999</v>
      </c>
      <c r="C6" s="11">
        <f>C7+C8+C9+C10+C11+C12+C13</f>
        <v>5872769.0800000001</v>
      </c>
      <c r="D6" s="12" t="s">
        <v>5</v>
      </c>
      <c r="E6" s="11">
        <f>E7+E8+E9+E9+E10+E10+E11+E12+E13+E14</f>
        <v>4807392.0500000007</v>
      </c>
      <c r="F6" s="11">
        <f>F7+F8+F9+F9+F10+F10+F11+F12+F13+F14</f>
        <v>3821512.37</v>
      </c>
    </row>
    <row r="7" spans="1:6" ht="15.75" x14ac:dyDescent="0.25">
      <c r="A7" s="13" t="s">
        <v>6</v>
      </c>
      <c r="B7" s="14">
        <v>3959794.68</v>
      </c>
      <c r="C7" s="14">
        <v>2281293.9500000002</v>
      </c>
      <c r="D7" s="15" t="s">
        <v>7</v>
      </c>
      <c r="E7" s="14">
        <v>392289.28000000003</v>
      </c>
      <c r="F7" s="14">
        <v>219640.31</v>
      </c>
    </row>
    <row r="8" spans="1:6" ht="24" x14ac:dyDescent="0.25">
      <c r="A8" s="13" t="s">
        <v>8</v>
      </c>
      <c r="B8" s="14">
        <v>3972050.73</v>
      </c>
      <c r="C8" s="14">
        <v>2923969.56</v>
      </c>
      <c r="D8" s="15" t="s">
        <v>9</v>
      </c>
      <c r="E8" s="14">
        <v>4030269.16</v>
      </c>
      <c r="F8" s="14">
        <v>2917038.45</v>
      </c>
    </row>
    <row r="9" spans="1:6" ht="24" x14ac:dyDescent="0.25">
      <c r="A9" s="13" t="s">
        <v>10</v>
      </c>
      <c r="B9" s="14">
        <v>10252.469999999999</v>
      </c>
      <c r="C9" s="14">
        <f>10252.47+657253.1</f>
        <v>667505.56999999995</v>
      </c>
      <c r="D9" s="15" t="s">
        <v>11</v>
      </c>
      <c r="E9" s="14">
        <v>0</v>
      </c>
      <c r="F9" s="14">
        <v>0</v>
      </c>
    </row>
    <row r="10" spans="1:6" ht="15.75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15.75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36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15.75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15.75" x14ac:dyDescent="0.25">
      <c r="A14" s="13"/>
      <c r="B14" s="14"/>
      <c r="C14" s="14"/>
      <c r="D14" s="15" t="s">
        <v>20</v>
      </c>
      <c r="E14" s="14">
        <v>384833.61</v>
      </c>
      <c r="F14" s="14">
        <f>684833.61</f>
        <v>684833.61</v>
      </c>
    </row>
    <row r="15" spans="1:6" x14ac:dyDescent="0.25">
      <c r="A15" s="13"/>
      <c r="B15" s="16"/>
      <c r="C15" s="16"/>
      <c r="D15" s="15"/>
      <c r="E15" s="17"/>
      <c r="F15" s="17"/>
    </row>
    <row r="16" spans="1:6" ht="18.75" x14ac:dyDescent="0.25">
      <c r="A16" s="10" t="s">
        <v>21</v>
      </c>
      <c r="B16" s="18">
        <f>B6</f>
        <v>7942097.8799999999</v>
      </c>
      <c r="C16" s="18">
        <f>C6</f>
        <v>5872769.0800000001</v>
      </c>
      <c r="D16" s="12" t="s">
        <v>22</v>
      </c>
      <c r="E16" s="11">
        <f>E6</f>
        <v>4807392.0500000007</v>
      </c>
      <c r="F16" s="11">
        <f>F6</f>
        <v>3821512.37</v>
      </c>
    </row>
    <row r="17" spans="1:7" ht="18.75" x14ac:dyDescent="0.25">
      <c r="A17" s="13"/>
      <c r="B17" s="16"/>
      <c r="C17" s="16"/>
      <c r="D17" s="15"/>
      <c r="E17" s="19"/>
      <c r="F17" s="19"/>
    </row>
    <row r="18" spans="1:7" ht="18.75" x14ac:dyDescent="0.25">
      <c r="A18" s="10" t="s">
        <v>23</v>
      </c>
      <c r="B18" s="18">
        <f>B19+B20+B21+B22+B23+B24+B25+B26+B27+B28</f>
        <v>9319693.7300000004</v>
      </c>
      <c r="C18" s="18">
        <f>C19+C20+C21+C22+C23+C24+C25+C26+C27+C28</f>
        <v>9319693.7300000004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7" ht="24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7" ht="24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7" ht="24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7" x14ac:dyDescent="0.25">
      <c r="A22" s="13" t="s">
        <v>31</v>
      </c>
      <c r="B22" s="20">
        <v>9319693.7300000004</v>
      </c>
      <c r="C22" s="20">
        <v>9319693.7300000004</v>
      </c>
      <c r="D22" s="15" t="s">
        <v>32</v>
      </c>
      <c r="E22" s="20">
        <v>0</v>
      </c>
      <c r="F22" s="20">
        <v>0</v>
      </c>
    </row>
    <row r="23" spans="1:7" ht="36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7" ht="36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7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7" ht="31.5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7" x14ac:dyDescent="0.25">
      <c r="A27" s="13"/>
      <c r="B27" s="20"/>
      <c r="C27" s="20"/>
      <c r="D27" s="15"/>
      <c r="E27" s="20"/>
      <c r="F27" s="20"/>
    </row>
    <row r="28" spans="1:7" ht="18.75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4807392.0500000007</v>
      </c>
      <c r="F28" s="11">
        <f>F16+F26</f>
        <v>3821512.37</v>
      </c>
    </row>
    <row r="29" spans="1:7" x14ac:dyDescent="0.25">
      <c r="A29" s="13"/>
      <c r="B29" s="20"/>
      <c r="C29" s="20"/>
      <c r="D29" s="15"/>
      <c r="E29" s="17"/>
      <c r="F29" s="17"/>
    </row>
    <row r="30" spans="1:7" ht="31.5" x14ac:dyDescent="0.25">
      <c r="A30" s="10" t="s">
        <v>42</v>
      </c>
      <c r="B30" s="18">
        <f>B18</f>
        <v>9319693.7300000004</v>
      </c>
      <c r="C30" s="18">
        <f>C18</f>
        <v>9319693.7300000004</v>
      </c>
      <c r="D30" s="22" t="s">
        <v>43</v>
      </c>
      <c r="E30" s="20">
        <v>9319693.7200000007</v>
      </c>
      <c r="F30" s="20">
        <v>9319693.7200000007</v>
      </c>
    </row>
    <row r="31" spans="1:7" ht="15.75" thickBot="1" x14ac:dyDescent="0.3">
      <c r="A31" s="23"/>
      <c r="B31" s="24"/>
      <c r="C31" s="24"/>
      <c r="D31" s="25"/>
      <c r="E31" s="26"/>
      <c r="F31" s="26"/>
    </row>
    <row r="32" spans="1:7" ht="24.75" thickTop="1" x14ac:dyDescent="0.25">
      <c r="A32" s="10" t="s">
        <v>44</v>
      </c>
      <c r="B32" s="27">
        <f>B30+B16</f>
        <v>17261791.609999999</v>
      </c>
      <c r="C32" s="27">
        <f>C30+C16</f>
        <v>15192462.810000001</v>
      </c>
      <c r="D32" s="22" t="s">
        <v>45</v>
      </c>
      <c r="E32" s="21">
        <f>E33+E34+E35</f>
        <v>0</v>
      </c>
      <c r="F32" s="21">
        <f>F33+F34+F35</f>
        <v>0</v>
      </c>
      <c r="G32" s="28"/>
    </row>
    <row r="33" spans="1:10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</row>
    <row r="34" spans="1:10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</row>
    <row r="35" spans="1:10" ht="24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10" x14ac:dyDescent="0.25">
      <c r="A36" s="13"/>
      <c r="B36" s="16"/>
      <c r="C36" s="16"/>
      <c r="D36" s="15"/>
      <c r="E36" s="20"/>
      <c r="F36" s="20"/>
    </row>
    <row r="37" spans="1:10" ht="24" x14ac:dyDescent="0.25">
      <c r="A37" s="13"/>
      <c r="B37" s="16"/>
      <c r="C37" s="16"/>
      <c r="D37" s="22" t="s">
        <v>49</v>
      </c>
      <c r="E37" s="21">
        <f>E38+E39+E40+E41+E42</f>
        <v>3134705.84</v>
      </c>
      <c r="F37" s="21">
        <f>F38+F39+F40+F41+F42</f>
        <v>2051256.72</v>
      </c>
      <c r="G37" s="28"/>
    </row>
    <row r="38" spans="1:10" ht="24" x14ac:dyDescent="0.25">
      <c r="A38" s="13"/>
      <c r="B38" s="16"/>
      <c r="C38" s="16"/>
      <c r="D38" s="15" t="s">
        <v>50</v>
      </c>
      <c r="E38" s="20">
        <v>1467499.34</v>
      </c>
      <c r="F38" s="20">
        <v>1116337.18</v>
      </c>
      <c r="G38" s="29"/>
      <c r="H38" s="29"/>
    </row>
    <row r="39" spans="1:10" ht="24" x14ac:dyDescent="0.25">
      <c r="A39" s="13"/>
      <c r="B39" s="16"/>
      <c r="C39" s="16"/>
      <c r="D39" s="15" t="s">
        <v>51</v>
      </c>
      <c r="E39" s="20">
        <f>40207.31+429949.93+15458.18-204.85+0.54+1181795.39</f>
        <v>1667206.5</v>
      </c>
      <c r="F39" s="20">
        <f>40207.31+879458.36+15458.18-204.85+0.54</f>
        <v>934919.54</v>
      </c>
      <c r="G39" s="29"/>
      <c r="H39" s="29"/>
    </row>
    <row r="40" spans="1:10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  <c r="H40" s="29"/>
    </row>
    <row r="41" spans="1:10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  <c r="H41" s="29"/>
    </row>
    <row r="42" spans="1:10" ht="24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  <c r="H42" s="29"/>
    </row>
    <row r="43" spans="1:10" x14ac:dyDescent="0.25">
      <c r="A43" s="13"/>
      <c r="B43" s="16"/>
      <c r="C43" s="16"/>
      <c r="D43" s="15"/>
      <c r="E43" s="20"/>
      <c r="F43" s="20"/>
    </row>
    <row r="44" spans="1:10" ht="36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  <c r="H44" s="28"/>
      <c r="I44" s="28"/>
      <c r="J44" s="28"/>
    </row>
    <row r="45" spans="1:10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  <c r="H45" s="29"/>
    </row>
    <row r="46" spans="1:10" ht="24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  <c r="H46" s="29"/>
    </row>
    <row r="47" spans="1:10" x14ac:dyDescent="0.25">
      <c r="A47" s="13"/>
      <c r="B47" s="16"/>
      <c r="C47" s="16"/>
      <c r="D47" s="15"/>
      <c r="E47" s="17"/>
      <c r="F47" s="17"/>
      <c r="G47" s="29"/>
      <c r="H47" s="29"/>
    </row>
    <row r="48" spans="1:10" ht="31.5" x14ac:dyDescent="0.25">
      <c r="A48" s="13"/>
      <c r="B48" s="16"/>
      <c r="C48" s="16"/>
      <c r="D48" s="31" t="s">
        <v>58</v>
      </c>
      <c r="E48" s="18">
        <f>E44+E37+E32+E30</f>
        <v>12454399.560000001</v>
      </c>
      <c r="F48" s="18">
        <f>F44+F37+F32+F30</f>
        <v>11370950.440000001</v>
      </c>
    </row>
    <row r="49" spans="1:7" ht="15.75" thickBot="1" x14ac:dyDescent="0.3">
      <c r="A49" s="13"/>
      <c r="B49" s="16"/>
      <c r="C49" s="16"/>
      <c r="D49" s="15"/>
      <c r="E49" s="17"/>
      <c r="F49" s="17"/>
    </row>
    <row r="50" spans="1:7" ht="57" thickBot="1" x14ac:dyDescent="0.3">
      <c r="A50" s="32" t="s">
        <v>44</v>
      </c>
      <c r="B50" s="33">
        <f>B32</f>
        <v>17261791.609999999</v>
      </c>
      <c r="C50" s="33">
        <f>C32</f>
        <v>15192462.810000001</v>
      </c>
      <c r="D50" s="34" t="s">
        <v>59</v>
      </c>
      <c r="E50" s="35">
        <f>E48+E28</f>
        <v>17261791.609999999</v>
      </c>
      <c r="F50" s="36">
        <f>F48+F28</f>
        <v>15192462.810000002</v>
      </c>
    </row>
    <row r="51" spans="1:7" ht="15.75" thickTop="1" x14ac:dyDescent="0.25"/>
    <row r="52" spans="1:7" ht="16.5" x14ac:dyDescent="0.25">
      <c r="A52" s="37" t="s">
        <v>60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61</v>
      </c>
      <c r="B53" s="43"/>
      <c r="C53" s="44"/>
      <c r="D53" s="44"/>
      <c r="E53" s="44"/>
      <c r="F53" s="45"/>
      <c r="G53" s="41"/>
    </row>
    <row r="54" spans="1:7" ht="18" x14ac:dyDescent="0.3">
      <c r="A54" s="46" t="s">
        <v>62</v>
      </c>
      <c r="B54" s="47"/>
      <c r="C54" s="48"/>
      <c r="D54" s="48"/>
      <c r="E54" s="48"/>
      <c r="F54" s="49"/>
      <c r="G54" s="41"/>
    </row>
    <row r="55" spans="1:7" ht="17.25" x14ac:dyDescent="0.3">
      <c r="A55" s="50"/>
      <c r="B55" s="50"/>
      <c r="C55" s="50"/>
      <c r="D55" s="50"/>
      <c r="E55" s="50"/>
    </row>
    <row r="56" spans="1:7" x14ac:dyDescent="0.25">
      <c r="A56" s="57"/>
      <c r="B56" s="57"/>
      <c r="C56" s="57"/>
      <c r="D56" s="57"/>
      <c r="E56" s="57"/>
      <c r="F56" s="57"/>
      <c r="G56" s="57"/>
    </row>
    <row r="57" spans="1:7" x14ac:dyDescent="0.25">
      <c r="A57" s="57"/>
      <c r="B57" s="57"/>
      <c r="C57" s="57"/>
      <c r="D57" s="57"/>
      <c r="E57" s="57"/>
      <c r="F57" s="57"/>
      <c r="G57" s="57"/>
    </row>
  </sheetData>
  <mergeCells count="5">
    <mergeCell ref="A1:F1"/>
    <mergeCell ref="A2:F2"/>
    <mergeCell ref="A3:F3"/>
    <mergeCell ref="A56:G56"/>
    <mergeCell ref="A57:G57"/>
  </mergeCells>
  <pageMargins left="0.59055118110236227" right="0.39370078740157483" top="0.72" bottom="0.31" header="0.43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DICIEMBRE</vt:lpstr>
      <vt:lpstr>SEPTIEMBRE2</vt:lpstr>
      <vt:lpstr>JUNIO</vt:lpstr>
      <vt:lpstr>MARZO</vt:lpstr>
      <vt:lpstr>JUNIO!Títulos_a_imprimir</vt:lpstr>
      <vt:lpstr>MARZO!Títulos_a_imprimir</vt:lpstr>
      <vt:lpstr>SEPTIEMBRE2!Títulos_a_imprimir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ASUS</cp:lastModifiedBy>
  <cp:lastPrinted>2016-09-12T15:12:17Z</cp:lastPrinted>
  <dcterms:created xsi:type="dcterms:W3CDTF">2016-04-15T10:29:22Z</dcterms:created>
  <dcterms:modified xsi:type="dcterms:W3CDTF">2017-03-29T16:33:06Z</dcterms:modified>
</cp:coreProperties>
</file>