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I:\AUDITORIA 2016\INF_ANUAL_CTA_PBCA_2015\INF_CONTABLE\"/>
    </mc:Choice>
  </mc:AlternateContent>
  <bookViews>
    <workbookView xWindow="0" yWindow="0" windowWidth="20490" windowHeight="7755"/>
  </bookViews>
  <sheets>
    <sheet name="ENERO-DIC" sheetId="1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" i="12" l="1"/>
  <c r="E12" i="12"/>
  <c r="D12" i="12"/>
  <c r="E8" i="12"/>
  <c r="D24" i="12"/>
  <c r="D25" i="12"/>
  <c r="C7" i="12"/>
  <c r="F12" i="12" l="1"/>
  <c r="F11" i="12" s="1"/>
  <c r="G27" i="12"/>
  <c r="F27" i="12"/>
  <c r="G26" i="12"/>
  <c r="F26" i="12"/>
  <c r="G25" i="12"/>
  <c r="F25" i="12"/>
  <c r="G24" i="12"/>
  <c r="F24" i="12"/>
  <c r="G23" i="12"/>
  <c r="F23" i="12"/>
  <c r="G22" i="12"/>
  <c r="F22" i="12"/>
  <c r="G21" i="12"/>
  <c r="G16" i="12" s="1"/>
  <c r="E21" i="12"/>
  <c r="E16" i="12" s="1"/>
  <c r="G20" i="12"/>
  <c r="F20" i="12"/>
  <c r="G19" i="12"/>
  <c r="F19" i="12"/>
  <c r="G18" i="12"/>
  <c r="F18" i="12"/>
  <c r="G17" i="12"/>
  <c r="F17" i="12"/>
  <c r="E17" i="12"/>
  <c r="D17" i="12"/>
  <c r="D16" i="12" s="1"/>
  <c r="C17" i="12"/>
  <c r="C16" i="12"/>
  <c r="G15" i="12"/>
  <c r="F15" i="12"/>
  <c r="G14" i="12"/>
  <c r="F14" i="12"/>
  <c r="E13" i="12"/>
  <c r="D13" i="12"/>
  <c r="C13" i="12"/>
  <c r="C6" i="12" s="1"/>
  <c r="G12" i="12"/>
  <c r="G11" i="12" s="1"/>
  <c r="E11" i="12"/>
  <c r="D11" i="12"/>
  <c r="C11" i="12"/>
  <c r="G10" i="12"/>
  <c r="F10" i="12"/>
  <c r="G9" i="12"/>
  <c r="F9" i="12"/>
  <c r="G8" i="12"/>
  <c r="F8" i="12"/>
  <c r="E7" i="12"/>
  <c r="D7" i="12"/>
  <c r="F21" i="12" l="1"/>
  <c r="F16" i="12" s="1"/>
  <c r="F13" i="12"/>
  <c r="G13" i="12"/>
  <c r="E6" i="12"/>
  <c r="G7" i="12"/>
  <c r="E29" i="12"/>
  <c r="C29" i="12"/>
  <c r="F7" i="12"/>
  <c r="D6" i="12"/>
  <c r="D29" i="12" s="1"/>
  <c r="G6" i="12" l="1"/>
  <c r="G29" i="12" s="1"/>
  <c r="F6" i="12"/>
  <c r="F29" i="12" s="1"/>
</calcChain>
</file>

<file path=xl/sharedStrings.xml><?xml version="1.0" encoding="utf-8"?>
<sst xmlns="http://schemas.openxmlformats.org/spreadsheetml/2006/main" count="36" uniqueCount="36">
  <si>
    <t>ESTADO ANALITICO DEL ACTIVO</t>
  </si>
  <si>
    <t>MUNICIPIO DE EMILIANO ZAPATA, HGO.</t>
  </si>
  <si>
    <t>CONCEPTO</t>
  </si>
  <si>
    <t>SALDO INICIAL</t>
  </si>
  <si>
    <t>CARGOS</t>
  </si>
  <si>
    <t>ABONOS</t>
  </si>
  <si>
    <t>SALDO FINAL</t>
  </si>
  <si>
    <t>FLUJO</t>
  </si>
  <si>
    <t>ACTIVO</t>
  </si>
  <si>
    <t>ACTIVO CIRCULANTE</t>
  </si>
  <si>
    <t>EFECTIVO/EQUIVALENTE DE EFECTIVO</t>
  </si>
  <si>
    <t>BANCOS</t>
  </si>
  <si>
    <t>FONDO FIJO</t>
  </si>
  <si>
    <t>CAJA</t>
  </si>
  <si>
    <t>EFECTIVO O EQUIVALENTES DE EFECTIVO A RECIBIR</t>
  </si>
  <si>
    <t>DEUDORES DIVERSOS</t>
  </si>
  <si>
    <t>BIENES O SERVICIOS A RECIBIR</t>
  </si>
  <si>
    <t>ANTICIPO A PROVEEDORES</t>
  </si>
  <si>
    <t>PARTICIPACIONES  Y FONDOS DE EJERCICIOS ANTERIORES</t>
  </si>
  <si>
    <t>ACTIVO NO CIRCULANTE</t>
  </si>
  <si>
    <t>BIENES INMUEBLES</t>
  </si>
  <si>
    <t>EDIFICIOS</t>
  </si>
  <si>
    <t>TERRENOS</t>
  </si>
  <si>
    <t>MONUMENTOS HISTORICOS</t>
  </si>
  <si>
    <t>BIENES MUEBLES</t>
  </si>
  <si>
    <t>EQUIPO DE TRANSPORTE</t>
  </si>
  <si>
    <t>MAQUINARIA</t>
  </si>
  <si>
    <t>MOBILIARIO Y EQUIPO DE OFICINA</t>
  </si>
  <si>
    <t>EQUIPO DE COMPUTO</t>
  </si>
  <si>
    <t>DEP,DET Y AMORTIZACION DE BIENES</t>
  </si>
  <si>
    <t>DEP. ACUMULADA MUEBLES</t>
  </si>
  <si>
    <t>TOTAL ACTIVO</t>
  </si>
  <si>
    <t xml:space="preserve">                       ELABORO:                                                                                                                      REVISO:                                                                                           Vo. Bo.</t>
  </si>
  <si>
    <t xml:space="preserve">              TESORERO MUNICIPAL                                                                                       PRESIDENTE MUNICIPAL                                                                       SINDICO PROCURADOR</t>
  </si>
  <si>
    <t xml:space="preserve">        LIC. AARON CORTEZ AVILES                                                                          C.ALEJANDRO GONZALEZ MENDEZ                                                          C. MARISOL GARCIA RAMIREZ</t>
  </si>
  <si>
    <t>DEL 01 DE ENERO AL 30 DE DICIEMBRE DE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</si>
</sst>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&quot;$&quot;#,##0.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ndalus"/>
      <family val="1"/>
    </font>
    <font>
      <sz val="10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0"/>
      <name val="Agency FB"/>
      <family val="2"/>
    </font>
    <font>
      <sz val="10"/>
      <name val="Agency FB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6">
    <xf numFmtId="0" fontId="0" fillId="0" borderId="0" xfId="0"/>
    <xf numFmtId="0" fontId="0" fillId="2" borderId="1" xfId="0" applyFill="1" applyBorder="1"/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/>
    </xf>
    <xf numFmtId="0" fontId="0" fillId="2" borderId="4" xfId="0" applyFill="1" applyBorder="1"/>
    <xf numFmtId="0" fontId="2" fillId="3" borderId="0" xfId="0" applyFont="1" applyFill="1" applyBorder="1" applyAlignment="1">
      <alignment vertical="center" wrapText="1"/>
    </xf>
    <xf numFmtId="164" fontId="0" fillId="3" borderId="0" xfId="0" applyNumberFormat="1" applyFont="1" applyFill="1" applyBorder="1" applyAlignment="1">
      <alignment vertical="center"/>
    </xf>
    <xf numFmtId="0" fontId="2" fillId="2" borderId="0" xfId="0" applyFont="1" applyFill="1" applyBorder="1" applyAlignment="1">
      <alignment vertical="center" wrapText="1"/>
    </xf>
    <xf numFmtId="164" fontId="4" fillId="2" borderId="0" xfId="0" applyNumberFormat="1" applyFont="1" applyFill="1" applyBorder="1" applyAlignment="1">
      <alignment horizontal="center" vertical="center"/>
    </xf>
    <xf numFmtId="164" fontId="4" fillId="2" borderId="5" xfId="0" applyNumberFormat="1" applyFont="1" applyFill="1" applyBorder="1" applyAlignment="1">
      <alignment horizontal="center" vertical="center"/>
    </xf>
    <xf numFmtId="0" fontId="0" fillId="0" borderId="0" xfId="0" applyFont="1" applyBorder="1" applyAlignment="1">
      <alignment vertical="center" wrapText="1"/>
    </xf>
    <xf numFmtId="164" fontId="4" fillId="0" borderId="0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0" fontId="0" fillId="0" borderId="0" xfId="0" applyFont="1" applyBorder="1" applyAlignment="1">
      <alignment horizontal="right" vertical="center" wrapText="1"/>
    </xf>
    <xf numFmtId="0" fontId="0" fillId="0" borderId="0" xfId="0" applyBorder="1" applyAlignment="1">
      <alignment horizontal="right" vertical="center" wrapText="1"/>
    </xf>
    <xf numFmtId="0" fontId="0" fillId="2" borderId="0" xfId="0" applyFont="1" applyFill="1" applyBorder="1" applyAlignment="1">
      <alignment vertical="center" wrapText="1"/>
    </xf>
    <xf numFmtId="0" fontId="0" fillId="0" borderId="0" xfId="0" applyFill="1" applyBorder="1" applyAlignment="1">
      <alignment horizontal="right" vertical="center" wrapText="1"/>
    </xf>
    <xf numFmtId="164" fontId="4" fillId="0" borderId="0" xfId="0" applyNumberFormat="1" applyFont="1" applyFill="1" applyBorder="1" applyAlignment="1">
      <alignment horizontal="center" vertical="center"/>
    </xf>
    <xf numFmtId="164" fontId="0" fillId="0" borderId="0" xfId="0" applyNumberFormat="1"/>
    <xf numFmtId="0" fontId="0" fillId="0" borderId="0" xfId="0" applyBorder="1" applyAlignment="1">
      <alignment vertical="center" wrapText="1"/>
    </xf>
    <xf numFmtId="164" fontId="0" fillId="0" borderId="0" xfId="0" applyNumberFormat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0" fontId="0" fillId="2" borderId="6" xfId="0" applyFill="1" applyBorder="1"/>
    <xf numFmtId="0" fontId="2" fillId="3" borderId="7" xfId="0" applyFont="1" applyFill="1" applyBorder="1" applyAlignment="1">
      <alignment vertical="center" wrapText="1"/>
    </xf>
    <xf numFmtId="164" fontId="5" fillId="3" borderId="7" xfId="0" applyNumberFormat="1" applyFont="1" applyFill="1" applyBorder="1" applyAlignment="1">
      <alignment vertical="center"/>
    </xf>
    <xf numFmtId="164" fontId="5" fillId="3" borderId="8" xfId="0" applyNumberFormat="1" applyFont="1" applyFill="1" applyBorder="1" applyAlignment="1">
      <alignment vertical="center"/>
    </xf>
    <xf numFmtId="0" fontId="0" fillId="0" borderId="0" xfId="0" applyAlignment="1">
      <alignment wrapText="1"/>
    </xf>
    <xf numFmtId="0" fontId="0" fillId="0" borderId="0" xfId="0" applyBorder="1"/>
    <xf numFmtId="0" fontId="6" fillId="0" borderId="0" xfId="0" applyFont="1" applyBorder="1" applyAlignment="1"/>
    <xf numFmtId="4" fontId="6" fillId="0" borderId="0" xfId="0" applyNumberFormat="1" applyFont="1" applyBorder="1" applyAlignment="1">
      <alignment vertical="center"/>
    </xf>
    <xf numFmtId="4" fontId="6" fillId="0" borderId="0" xfId="0" applyNumberFormat="1" applyFont="1" applyBorder="1" applyAlignment="1"/>
    <xf numFmtId="4" fontId="6" fillId="0" borderId="0" xfId="0" applyNumberFormat="1" applyFont="1" applyBorder="1"/>
    <xf numFmtId="0" fontId="4" fillId="0" borderId="0" xfId="0" applyFont="1" applyBorder="1"/>
    <xf numFmtId="0" fontId="7" fillId="0" borderId="0" xfId="0" applyFont="1" applyBorder="1" applyAlignment="1">
      <alignment horizontal="center"/>
    </xf>
    <xf numFmtId="4" fontId="7" fillId="0" borderId="0" xfId="0" applyNumberFormat="1" applyFont="1" applyBorder="1"/>
    <xf numFmtId="43" fontId="7" fillId="0" borderId="0" xfId="1" applyNumberFormat="1" applyFont="1" applyAlignment="1">
      <alignment horizontal="center"/>
    </xf>
    <xf numFmtId="43" fontId="7" fillId="0" borderId="0" xfId="1" applyNumberFormat="1" applyFont="1"/>
    <xf numFmtId="0" fontId="7" fillId="0" borderId="0" xfId="0" applyFont="1"/>
    <xf numFmtId="0" fontId="6" fillId="0" borderId="0" xfId="0" applyFont="1" applyAlignment="1">
      <alignment horizontal="left"/>
    </xf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6" fillId="0" borderId="0" xfId="0" applyFont="1"/>
    <xf numFmtId="4" fontId="6" fillId="0" borderId="0" xfId="0" applyNumberFormat="1" applyFont="1" applyBorder="1" applyAlignment="1">
      <alignment horizontal="center"/>
    </xf>
    <xf numFmtId="164" fontId="0" fillId="3" borderId="5" xfId="0" applyNumberFormat="1" applyFont="1" applyFill="1" applyBorder="1"/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hyperlink" Target="http://www.bing.com/images/search?q=LOGO+DE+HIDALGO&amp;view=detail&amp;id=9B1AD820F4EDD4BCD714FED9C8A0DD6900260439&amp;first=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476250</xdr:colOff>
      <xdr:row>2</xdr:row>
      <xdr:rowOff>104775</xdr:rowOff>
    </xdr:to>
    <xdr:pic>
      <xdr:nvPicPr>
        <xdr:cNvPr id="2" name="1 Imagen" descr="escudozaptafot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-12000" contrast="62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7625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447675</xdr:colOff>
      <xdr:row>0</xdr:row>
      <xdr:rowOff>0</xdr:rowOff>
    </xdr:from>
    <xdr:to>
      <xdr:col>6</xdr:col>
      <xdr:colOff>1038225</xdr:colOff>
      <xdr:row>2</xdr:row>
      <xdr:rowOff>114300</xdr:rowOff>
    </xdr:to>
    <xdr:pic>
      <xdr:nvPicPr>
        <xdr:cNvPr id="3" name="Picture 1" descr="http://ts4.mm.bing.net/images/thumbnail.aspx?q=1295006437959&amp;id=dd32890471695ce891cc5f0b734f29e6&amp;url=http%3a%2f%2fwww.brandsoftheworld.com%2fsites%2fdefault%2ffiles%2fstyles%2flogo-thumbnail%2fpublic%2f042011%2fhidalgbo.png">
          <a:hlinkClick xmlns:r="http://schemas.openxmlformats.org/officeDocument/2006/relationships" r:id="rId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29475" y="0"/>
          <a:ext cx="5905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29</xdr:row>
      <xdr:rowOff>47625</xdr:rowOff>
    </xdr:from>
    <xdr:ext cx="7934326" cy="590550"/>
    <xdr:sp macro="" textlink="">
      <xdr:nvSpPr>
        <xdr:cNvPr id="4" name="CuadroTexto 3"/>
        <xdr:cNvSpPr txBox="1"/>
      </xdr:nvSpPr>
      <xdr:spPr>
        <a:xfrm>
          <a:off x="0" y="6486525"/>
          <a:ext cx="7934326" cy="5905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just"/>
          <a:r>
            <a:rPr lang="es-MX" sz="800" b="1">
              <a:latin typeface="Arial" panose="020B0604020202020204" pitchFamily="34" charset="0"/>
              <a:cs typeface="Arial" panose="020B0604020202020204" pitchFamily="34" charset="0"/>
            </a:rPr>
            <a:t>"BAJO PROTESTA</a:t>
          </a:r>
          <a:r>
            <a:rPr lang="es-MX" sz="800" b="1" baseline="0">
              <a:latin typeface="Arial" panose="020B0604020202020204" pitchFamily="34" charset="0"/>
              <a:cs typeface="Arial" panose="020B0604020202020204" pitchFamily="34" charset="0"/>
            </a:rPr>
            <a:t>  DE DECIR VERDAD DECLARAMOS QUE LAS CIFRAS CONTENIDAS EN ESTE ESTADO FINANCIERO SON VERACES  Y CONTIENEN TODA LA INFORMACION REFERENTE A LA SITUACION YO LOS RESULTADOS DEL MUNICIPIO DE EMILIANO ZAPATA, HGO, AFIRMANDO  SER LEGALMENTE RESPONSABLES  DE  LA AUTENTICIDAD Y VERACIDAD DE LAS MISMAS Y ASUMIIMOS LA RESPONSABILIDAD DERIVADA DE CUALQUIER  DECLARACION EN FALSO SOBRE LAS MISMAS"</a:t>
          </a:r>
        </a:p>
        <a:p>
          <a:endParaRPr lang="es-MX" sz="800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7"/>
  <sheetViews>
    <sheetView tabSelected="1" workbookViewId="0">
      <selection activeCell="J14" sqref="J14"/>
    </sheetView>
  </sheetViews>
  <sheetFormatPr baseColWidth="10" defaultRowHeight="15" x14ac:dyDescent="0.25"/>
  <cols>
    <col min="1" max="1" width="8.7109375" customWidth="1"/>
    <col min="2" max="2" width="34.140625" customWidth="1"/>
    <col min="3" max="3" width="14" customWidth="1"/>
    <col min="4" max="4" width="13.5703125" customWidth="1"/>
    <col min="5" max="5" width="16.140625" customWidth="1"/>
    <col min="6" max="6" width="15.140625" customWidth="1"/>
    <col min="7" max="7" width="17.7109375" customWidth="1"/>
    <col min="10" max="10" width="12.7109375" bestFit="1" customWidth="1"/>
  </cols>
  <sheetData>
    <row r="1" spans="1:7" ht="17.25" customHeight="1" x14ac:dyDescent="0.25">
      <c r="A1" s="44" t="s">
        <v>0</v>
      </c>
      <c r="B1" s="44"/>
      <c r="C1" s="44"/>
      <c r="D1" s="44"/>
      <c r="E1" s="44"/>
      <c r="F1" s="44"/>
      <c r="G1" s="44"/>
    </row>
    <row r="2" spans="1:7" ht="11.25" customHeight="1" x14ac:dyDescent="0.25">
      <c r="A2" s="44" t="s">
        <v>1</v>
      </c>
      <c r="B2" s="44"/>
      <c r="C2" s="44"/>
      <c r="D2" s="44"/>
      <c r="E2" s="44"/>
      <c r="F2" s="44"/>
      <c r="G2" s="44"/>
    </row>
    <row r="3" spans="1:7" ht="14.25" customHeight="1" thickBot="1" x14ac:dyDescent="0.3">
      <c r="A3" s="45" t="s">
        <v>35</v>
      </c>
      <c r="B3" s="45"/>
      <c r="C3" s="45"/>
      <c r="D3" s="45"/>
      <c r="E3" s="45"/>
      <c r="F3" s="45"/>
      <c r="G3" s="45"/>
    </row>
    <row r="4" spans="1:7" ht="15.75" thickTop="1" x14ac:dyDescent="0.25">
      <c r="A4" s="1"/>
      <c r="B4" s="2" t="s">
        <v>2</v>
      </c>
      <c r="C4" s="2" t="s">
        <v>3</v>
      </c>
      <c r="D4" s="2" t="s">
        <v>4</v>
      </c>
      <c r="E4" s="2" t="s">
        <v>5</v>
      </c>
      <c r="F4" s="2" t="s">
        <v>6</v>
      </c>
      <c r="G4" s="3" t="s">
        <v>7</v>
      </c>
    </row>
    <row r="5" spans="1:7" x14ac:dyDescent="0.25">
      <c r="A5" s="4"/>
      <c r="B5" s="5" t="s">
        <v>8</v>
      </c>
      <c r="C5" s="6"/>
      <c r="D5" s="6"/>
      <c r="E5" s="6"/>
      <c r="F5" s="6"/>
      <c r="G5" s="43"/>
    </row>
    <row r="6" spans="1:7" x14ac:dyDescent="0.25">
      <c r="A6" s="4"/>
      <c r="B6" s="7" t="s">
        <v>9</v>
      </c>
      <c r="C6" s="8">
        <f>C7+C11+C13</f>
        <v>4368031</v>
      </c>
      <c r="D6" s="8">
        <f>D7+D11+D13</f>
        <v>66071639.429999992</v>
      </c>
      <c r="E6" s="8">
        <f>E7+E11+E13</f>
        <v>64566901.339999989</v>
      </c>
      <c r="F6" s="8">
        <f>F7+F11+F13</f>
        <v>5872769.0900000017</v>
      </c>
      <c r="G6" s="9">
        <f>G7+G11+G13</f>
        <v>1504738.0899999985</v>
      </c>
    </row>
    <row r="7" spans="1:7" ht="30" x14ac:dyDescent="0.25">
      <c r="A7" s="4"/>
      <c r="B7" s="10" t="s">
        <v>10</v>
      </c>
      <c r="C7" s="11">
        <f>C8+C9+C10</f>
        <v>2331756.09</v>
      </c>
      <c r="D7" s="11">
        <f>D8+D10+D9</f>
        <v>51412568.989999995</v>
      </c>
      <c r="E7" s="11">
        <f>E8+E10+E9</f>
        <v>51463031.129999995</v>
      </c>
      <c r="F7" s="11">
        <f>C7+D7-E7</f>
        <v>2281293.950000003</v>
      </c>
      <c r="G7" s="12">
        <f>D7-E7</f>
        <v>-50462.140000000596</v>
      </c>
    </row>
    <row r="8" spans="1:7" x14ac:dyDescent="0.25">
      <c r="A8" s="4"/>
      <c r="B8" s="13" t="s">
        <v>11</v>
      </c>
      <c r="C8" s="11">
        <v>2331756.09</v>
      </c>
      <c r="D8" s="11">
        <f>4754085.66+3480163.69+3701112.91+2521807.75+3068794.42+4103004.56+5390857.17+3144505.76+4509061.11+3927050.79+5608975.67+7203149.5</f>
        <v>51412568.989999995</v>
      </c>
      <c r="E8" s="11">
        <f>3928467.79+3700511.83+3525405.31+2303390.7+2811474.96+4416583.01+3339659.47+3349636.72+4085332.19+6775792.78+3760447.79+9466328.58</f>
        <v>51463031.129999995</v>
      </c>
      <c r="F8" s="11">
        <f t="shared" ref="F8:F27" si="0">C8+D8-E8</f>
        <v>2281293.950000003</v>
      </c>
      <c r="G8" s="12">
        <f t="shared" ref="G8:G27" si="1">D8-E8</f>
        <v>-50462.140000000596</v>
      </c>
    </row>
    <row r="9" spans="1:7" x14ac:dyDescent="0.25">
      <c r="A9" s="4"/>
      <c r="B9" s="14" t="s">
        <v>12</v>
      </c>
      <c r="C9" s="11">
        <v>0</v>
      </c>
      <c r="D9" s="11">
        <v>0</v>
      </c>
      <c r="E9" s="11">
        <v>0</v>
      </c>
      <c r="F9" s="11">
        <f t="shared" si="0"/>
        <v>0</v>
      </c>
      <c r="G9" s="12">
        <f t="shared" si="1"/>
        <v>0</v>
      </c>
    </row>
    <row r="10" spans="1:7" x14ac:dyDescent="0.25">
      <c r="A10" s="4"/>
      <c r="B10" s="13" t="s">
        <v>13</v>
      </c>
      <c r="C10" s="11">
        <v>0</v>
      </c>
      <c r="D10" s="11">
        <v>0</v>
      </c>
      <c r="E10" s="11">
        <v>0</v>
      </c>
      <c r="F10" s="11">
        <f t="shared" si="0"/>
        <v>0</v>
      </c>
      <c r="G10" s="12">
        <f t="shared" si="1"/>
        <v>0</v>
      </c>
    </row>
    <row r="11" spans="1:7" ht="30" x14ac:dyDescent="0.25">
      <c r="A11" s="4"/>
      <c r="B11" s="15" t="s">
        <v>14</v>
      </c>
      <c r="C11" s="8">
        <f>C12</f>
        <v>1989180.61</v>
      </c>
      <c r="D11" s="8">
        <f>D12</f>
        <v>13948602.76</v>
      </c>
      <c r="E11" s="8">
        <f>E12</f>
        <v>13013813.800000001</v>
      </c>
      <c r="F11" s="8">
        <f>F12</f>
        <v>2923969.5699999984</v>
      </c>
      <c r="G11" s="9">
        <f>G12</f>
        <v>934788.95999999903</v>
      </c>
    </row>
    <row r="12" spans="1:7" ht="38.25" customHeight="1" x14ac:dyDescent="0.25">
      <c r="A12" s="4"/>
      <c r="B12" s="14" t="s">
        <v>15</v>
      </c>
      <c r="C12" s="11">
        <v>1989180.61</v>
      </c>
      <c r="D12" s="11">
        <f>1472261.3+837279.27+792057.4+39982.1+505678+1524708.11+902605.46+269523+899500+1613099.94+1297345.87+3794562.31</f>
        <v>13948602.76</v>
      </c>
      <c r="E12" s="11">
        <f>338916.45+17048+419145.99+63398.57+3694+80800+115113+57398.16+358807+2351189.3+1424380.6+7783922.73</f>
        <v>13013813.800000001</v>
      </c>
      <c r="F12" s="11">
        <f>C12+D12-E12</f>
        <v>2923969.5699999984</v>
      </c>
      <c r="G12" s="12">
        <f t="shared" si="1"/>
        <v>934788.95999999903</v>
      </c>
    </row>
    <row r="13" spans="1:7" x14ac:dyDescent="0.25">
      <c r="A13" s="4"/>
      <c r="B13" s="10" t="s">
        <v>16</v>
      </c>
      <c r="C13" s="11">
        <f>C15+C14</f>
        <v>47094.3</v>
      </c>
      <c r="D13" s="11">
        <f>D15+D14</f>
        <v>710467.67999999993</v>
      </c>
      <c r="E13" s="11">
        <f>E15+E14</f>
        <v>90056.41</v>
      </c>
      <c r="F13" s="11">
        <f>F15+F14</f>
        <v>667505.56999999995</v>
      </c>
      <c r="G13" s="12">
        <f t="shared" si="1"/>
        <v>620411.2699999999</v>
      </c>
    </row>
    <row r="14" spans="1:7" x14ac:dyDescent="0.25">
      <c r="A14" s="4"/>
      <c r="B14" s="14" t="s">
        <v>17</v>
      </c>
      <c r="C14" s="11">
        <v>0</v>
      </c>
      <c r="D14" s="11">
        <v>53214.58</v>
      </c>
      <c r="E14" s="11">
        <v>42962.11</v>
      </c>
      <c r="F14" s="11">
        <f t="shared" si="0"/>
        <v>10252.470000000001</v>
      </c>
      <c r="G14" s="12">
        <f t="shared" si="1"/>
        <v>10252.470000000001</v>
      </c>
    </row>
    <row r="15" spans="1:7" ht="30" x14ac:dyDescent="0.25">
      <c r="A15" s="4"/>
      <c r="B15" s="16" t="s">
        <v>18</v>
      </c>
      <c r="C15" s="17">
        <v>47094.3</v>
      </c>
      <c r="D15" s="17">
        <v>657253.1</v>
      </c>
      <c r="E15" s="17">
        <v>47094.3</v>
      </c>
      <c r="F15" s="11">
        <f t="shared" si="0"/>
        <v>657253.1</v>
      </c>
      <c r="G15" s="12">
        <f t="shared" si="1"/>
        <v>610158.79999999993</v>
      </c>
    </row>
    <row r="16" spans="1:7" x14ac:dyDescent="0.25">
      <c r="A16" s="4"/>
      <c r="B16" s="7" t="s">
        <v>19</v>
      </c>
      <c r="C16" s="8">
        <f>C17+C21</f>
        <v>9319693.7199999988</v>
      </c>
      <c r="D16" s="8">
        <f t="shared" ref="D16:G16" si="2">D17+D21</f>
        <v>0</v>
      </c>
      <c r="E16" s="8">
        <f t="shared" si="2"/>
        <v>0</v>
      </c>
      <c r="F16" s="8">
        <f t="shared" si="2"/>
        <v>9319693.7199999988</v>
      </c>
      <c r="G16" s="9">
        <f t="shared" si="2"/>
        <v>114926.68</v>
      </c>
    </row>
    <row r="17" spans="1:10" x14ac:dyDescent="0.25">
      <c r="A17" s="4"/>
      <c r="B17" s="10" t="s">
        <v>20</v>
      </c>
      <c r="C17" s="11">
        <f>C18+C19+C20</f>
        <v>3601007.2699999996</v>
      </c>
      <c r="D17" s="11">
        <f t="shared" ref="D17:G17" si="3">D18+D19+D20</f>
        <v>0</v>
      </c>
      <c r="E17" s="11">
        <f t="shared" si="3"/>
        <v>0</v>
      </c>
      <c r="F17" s="11">
        <f t="shared" si="3"/>
        <v>3601007.2699999996</v>
      </c>
      <c r="G17" s="12">
        <f t="shared" si="3"/>
        <v>0</v>
      </c>
    </row>
    <row r="18" spans="1:10" x14ac:dyDescent="0.25">
      <c r="A18" s="4"/>
      <c r="B18" s="14" t="s">
        <v>21</v>
      </c>
      <c r="C18" s="11">
        <v>1392648.74</v>
      </c>
      <c r="D18" s="11">
        <v>0</v>
      </c>
      <c r="E18" s="11">
        <v>0</v>
      </c>
      <c r="F18" s="11">
        <f t="shared" si="0"/>
        <v>1392648.74</v>
      </c>
      <c r="G18" s="12">
        <f t="shared" si="1"/>
        <v>0</v>
      </c>
    </row>
    <row r="19" spans="1:10" x14ac:dyDescent="0.25">
      <c r="A19" s="4"/>
      <c r="B19" s="14" t="s">
        <v>22</v>
      </c>
      <c r="C19" s="11">
        <v>2199858.5299999998</v>
      </c>
      <c r="D19" s="11">
        <v>0</v>
      </c>
      <c r="E19" s="11">
        <v>0</v>
      </c>
      <c r="F19" s="11">
        <f t="shared" si="0"/>
        <v>2199858.5299999998</v>
      </c>
      <c r="G19" s="12">
        <f t="shared" si="1"/>
        <v>0</v>
      </c>
    </row>
    <row r="20" spans="1:10" x14ac:dyDescent="0.25">
      <c r="A20" s="4"/>
      <c r="B20" s="14" t="s">
        <v>23</v>
      </c>
      <c r="C20" s="11">
        <v>8500</v>
      </c>
      <c r="D20" s="11">
        <v>0</v>
      </c>
      <c r="E20" s="11">
        <v>0</v>
      </c>
      <c r="F20" s="11">
        <f t="shared" si="0"/>
        <v>8500</v>
      </c>
      <c r="G20" s="12">
        <f t="shared" si="1"/>
        <v>0</v>
      </c>
    </row>
    <row r="21" spans="1:10" x14ac:dyDescent="0.25">
      <c r="A21" s="4"/>
      <c r="B21" s="10" t="s">
        <v>24</v>
      </c>
      <c r="C21" s="11">
        <v>5718686.4500000002</v>
      </c>
      <c r="D21" s="11">
        <v>0</v>
      </c>
      <c r="E21" s="11">
        <f t="shared" ref="E21:G21" si="4">E22+E23+E24+E25</f>
        <v>0</v>
      </c>
      <c r="F21" s="11">
        <f t="shared" si="4"/>
        <v>5718686.4500000002</v>
      </c>
      <c r="G21" s="12">
        <f t="shared" si="4"/>
        <v>114926.68</v>
      </c>
    </row>
    <row r="22" spans="1:10" x14ac:dyDescent="0.25">
      <c r="A22" s="4"/>
      <c r="B22" s="13" t="s">
        <v>25</v>
      </c>
      <c r="C22" s="11">
        <v>2855035.93</v>
      </c>
      <c r="D22" s="11">
        <v>23900</v>
      </c>
      <c r="E22" s="11">
        <v>0</v>
      </c>
      <c r="F22" s="11">
        <f>C22+D22-E22</f>
        <v>2878935.93</v>
      </c>
      <c r="G22" s="12">
        <f t="shared" si="1"/>
        <v>23900</v>
      </c>
    </row>
    <row r="23" spans="1:10" x14ac:dyDescent="0.25">
      <c r="A23" s="4"/>
      <c r="B23" s="14" t="s">
        <v>26</v>
      </c>
      <c r="C23" s="11">
        <v>1591805.07</v>
      </c>
      <c r="D23" s="11">
        <v>0</v>
      </c>
      <c r="E23" s="11">
        <v>0</v>
      </c>
      <c r="F23" s="11">
        <f t="shared" si="0"/>
        <v>1591805.07</v>
      </c>
      <c r="G23" s="12">
        <f t="shared" si="1"/>
        <v>0</v>
      </c>
      <c r="J23" s="18"/>
    </row>
    <row r="24" spans="1:10" x14ac:dyDescent="0.25">
      <c r="A24" s="4"/>
      <c r="B24" s="14" t="s">
        <v>27</v>
      </c>
      <c r="C24" s="11">
        <v>678113.26</v>
      </c>
      <c r="D24" s="11">
        <f>4665+44078</f>
        <v>48743</v>
      </c>
      <c r="E24" s="11">
        <v>0</v>
      </c>
      <c r="F24" s="11">
        <f t="shared" si="0"/>
        <v>726856.26</v>
      </c>
      <c r="G24" s="12">
        <f t="shared" si="1"/>
        <v>48743</v>
      </c>
      <c r="J24" s="18"/>
    </row>
    <row r="25" spans="1:10" x14ac:dyDescent="0.25">
      <c r="A25" s="4"/>
      <c r="B25" s="14" t="s">
        <v>28</v>
      </c>
      <c r="C25" s="11">
        <v>478805.51</v>
      </c>
      <c r="D25" s="11">
        <f>16320+12769+13194.68</f>
        <v>42283.68</v>
      </c>
      <c r="E25" s="11">
        <v>0</v>
      </c>
      <c r="F25" s="11">
        <f t="shared" si="0"/>
        <v>521089.19</v>
      </c>
      <c r="G25" s="12">
        <f t="shared" si="1"/>
        <v>42283.68</v>
      </c>
      <c r="J25" s="18"/>
    </row>
    <row r="26" spans="1:10" x14ac:dyDescent="0.25">
      <c r="A26" s="4"/>
      <c r="B26" s="10" t="s">
        <v>29</v>
      </c>
      <c r="C26" s="11"/>
      <c r="D26" s="11"/>
      <c r="E26" s="11"/>
      <c r="F26" s="11">
        <f t="shared" si="0"/>
        <v>0</v>
      </c>
      <c r="G26" s="12">
        <f t="shared" si="1"/>
        <v>0</v>
      </c>
    </row>
    <row r="27" spans="1:10" x14ac:dyDescent="0.25">
      <c r="A27" s="4"/>
      <c r="B27" s="10" t="s">
        <v>30</v>
      </c>
      <c r="C27" s="11"/>
      <c r="D27" s="11"/>
      <c r="E27" s="11"/>
      <c r="F27" s="11">
        <f t="shared" si="0"/>
        <v>0</v>
      </c>
      <c r="G27" s="12">
        <f t="shared" si="1"/>
        <v>0</v>
      </c>
    </row>
    <row r="28" spans="1:10" x14ac:dyDescent="0.25">
      <c r="A28" s="4"/>
      <c r="B28" s="19"/>
      <c r="C28" s="20"/>
      <c r="D28" s="20"/>
      <c r="E28" s="20"/>
      <c r="F28" s="20"/>
      <c r="G28" s="21"/>
    </row>
    <row r="29" spans="1:10" ht="20.25" customHeight="1" thickBot="1" x14ac:dyDescent="0.3">
      <c r="A29" s="22"/>
      <c r="B29" s="23" t="s">
        <v>31</v>
      </c>
      <c r="C29" s="24">
        <f>C16+C6</f>
        <v>13687724.719999999</v>
      </c>
      <c r="D29" s="24">
        <f>D16+D6</f>
        <v>66071639.429999992</v>
      </c>
      <c r="E29" s="24">
        <f>E16+E6</f>
        <v>64566901.339999989</v>
      </c>
      <c r="F29" s="24">
        <f>F16+F6</f>
        <v>15192462.810000001</v>
      </c>
      <c r="G29" s="25">
        <f>G16+G6</f>
        <v>1619664.7699999984</v>
      </c>
    </row>
    <row r="30" spans="1:10" ht="15.75" thickTop="1" x14ac:dyDescent="0.25">
      <c r="B30" s="26"/>
      <c r="C30" s="27"/>
      <c r="D30" s="27"/>
    </row>
    <row r="31" spans="1:10" x14ac:dyDescent="0.25">
      <c r="B31" s="26"/>
      <c r="C31" s="27"/>
      <c r="D31" s="27"/>
    </row>
    <row r="32" spans="1:10" x14ac:dyDescent="0.25">
      <c r="B32" s="26"/>
      <c r="C32" s="27"/>
      <c r="D32" s="27"/>
    </row>
    <row r="33" spans="1:14" x14ac:dyDescent="0.25">
      <c r="B33" s="26"/>
      <c r="C33" s="27"/>
      <c r="D33" s="27"/>
    </row>
    <row r="34" spans="1:14" x14ac:dyDescent="0.25">
      <c r="A34" s="28" t="s">
        <v>32</v>
      </c>
      <c r="B34" s="28"/>
      <c r="C34" s="29"/>
      <c r="D34" s="29"/>
      <c r="E34" s="30"/>
      <c r="F34" s="30"/>
      <c r="G34" s="31"/>
      <c r="H34" s="31"/>
      <c r="I34" s="31"/>
      <c r="J34" s="31"/>
      <c r="K34" s="31"/>
      <c r="L34" s="31"/>
      <c r="M34" s="31"/>
      <c r="N34" s="32"/>
    </row>
    <row r="35" spans="1:14" x14ac:dyDescent="0.25">
      <c r="A35" s="33"/>
      <c r="B35" s="34"/>
      <c r="C35" s="34"/>
      <c r="D35" s="35"/>
      <c r="E35" s="36"/>
      <c r="F35" s="37"/>
      <c r="G35" s="31"/>
      <c r="H35" s="31"/>
      <c r="I35" s="31"/>
      <c r="J35" s="31"/>
      <c r="K35" s="31"/>
      <c r="L35" s="31"/>
      <c r="M35" s="31"/>
      <c r="N35" s="32"/>
    </row>
    <row r="36" spans="1:14" x14ac:dyDescent="0.25">
      <c r="A36" s="38" t="s">
        <v>34</v>
      </c>
      <c r="B36" s="39"/>
      <c r="C36" s="30"/>
      <c r="D36" s="30"/>
      <c r="E36" s="30"/>
      <c r="F36" s="30"/>
      <c r="G36" s="31"/>
      <c r="H36" s="31"/>
      <c r="I36" s="31"/>
      <c r="J36" s="31"/>
      <c r="K36" s="31"/>
      <c r="L36" s="31"/>
      <c r="M36" s="31"/>
      <c r="N36" s="32"/>
    </row>
    <row r="37" spans="1:14" x14ac:dyDescent="0.25">
      <c r="A37" s="40" t="s">
        <v>33</v>
      </c>
      <c r="B37" s="41"/>
      <c r="C37" s="42"/>
      <c r="D37" s="42"/>
      <c r="E37" s="42"/>
      <c r="F37" s="42"/>
      <c r="G37" s="31"/>
      <c r="H37" s="31"/>
      <c r="I37" s="31"/>
      <c r="J37" s="31"/>
      <c r="K37" s="31"/>
      <c r="L37" s="31"/>
      <c r="M37" s="31"/>
      <c r="N37" s="32"/>
    </row>
  </sheetData>
  <mergeCells count="3">
    <mergeCell ref="A1:G1"/>
    <mergeCell ref="A2:G2"/>
    <mergeCell ref="A3:G3"/>
  </mergeCells>
  <pageMargins left="0.70866141732283472" right="0.70866141732283472" top="0.23622047244094491" bottom="0.31496062992125984" header="0.19685039370078741" footer="0.31496062992125984"/>
  <pageSetup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ENERO-DIC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cp:lastPrinted>2016-03-31T02:29:32Z</cp:lastPrinted>
  <dcterms:created xsi:type="dcterms:W3CDTF">2015-04-16T02:53:55Z</dcterms:created>
  <dcterms:modified xsi:type="dcterms:W3CDTF">2016-03-31T02:34:02Z</dcterms:modified>
</cp:coreProperties>
</file>